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350" activeTab="1"/>
  </bookViews>
  <sheets>
    <sheet name="arbo niv1 Cyc2" sheetId="1" r:id="rId1"/>
    <sheet name="offre1" sheetId="2" r:id="rId2"/>
    <sheet name="arbo niv2 DU" sheetId="3" r:id="rId3"/>
  </sheets>
  <definedNames>
    <definedName name="_xlfn.SUMIFS" hidden="1">#NAME?</definedName>
    <definedName name="_xlnm.Print_Area" localSheetId="0">'arbo niv1 Cyc2'!$A$1:$AT$117</definedName>
    <definedName name="_xlnm.Print_Area" localSheetId="2">'arbo niv2 DU'!$A$1:$AL$65</definedName>
    <definedName name="_xlnm.Print_Area" localSheetId="1">'offre1'!$A$1:$V$47</definedName>
  </definedNames>
  <calcPr fullCalcOnLoad="1"/>
</workbook>
</file>

<file path=xl/sharedStrings.xml><?xml version="1.0" encoding="utf-8"?>
<sst xmlns="http://schemas.openxmlformats.org/spreadsheetml/2006/main" count="145" uniqueCount="99">
  <si>
    <t xml:space="preserve">Diplôme : </t>
  </si>
  <si>
    <t>intitulé court :</t>
  </si>
  <si>
    <t>intitulé Long :</t>
  </si>
  <si>
    <t>Code</t>
  </si>
  <si>
    <t>Lib Court (25)</t>
  </si>
  <si>
    <t>Lib long (60)</t>
  </si>
  <si>
    <t>Code Diplôme (7)</t>
  </si>
  <si>
    <t>VDI (3)</t>
  </si>
  <si>
    <t>Code Etape (6)</t>
  </si>
  <si>
    <t>VET (3)</t>
  </si>
  <si>
    <t>Commentaire</t>
  </si>
  <si>
    <t>Global</t>
  </si>
  <si>
    <t>Codes Apogee</t>
  </si>
  <si>
    <t>Type</t>
  </si>
  <si>
    <t>Lib Court</t>
  </si>
  <si>
    <t>Lib long</t>
  </si>
  <si>
    <t>Coef</t>
  </si>
  <si>
    <t>ECTS</t>
  </si>
  <si>
    <t>Enseignants</t>
  </si>
  <si>
    <t>CM</t>
  </si>
  <si>
    <t>TD</t>
  </si>
  <si>
    <t>OR</t>
  </si>
  <si>
    <t>Lien Correspondance</t>
  </si>
  <si>
    <t>Commun ou mutualisé avec :</t>
  </si>
  <si>
    <t>Stage et autre</t>
  </si>
  <si>
    <t>Total
heures étudiant</t>
  </si>
  <si>
    <t>Total
équiv.-TD</t>
  </si>
  <si>
    <t>Nb groupes CM</t>
  </si>
  <si>
    <t>Nb groupes TD</t>
  </si>
  <si>
    <t>Nb groupes TP</t>
  </si>
  <si>
    <t>EC</t>
  </si>
  <si>
    <t>%</t>
  </si>
  <si>
    <t>Durée</t>
  </si>
  <si>
    <t>VOLUME HORAIRE</t>
  </si>
  <si>
    <t>CHARGE D'ENSEIGNEMENT</t>
  </si>
  <si>
    <t>TOTAL</t>
  </si>
  <si>
    <t>Autres</t>
  </si>
  <si>
    <t>Effectif</t>
  </si>
  <si>
    <t>Nb étudiant par groupe CM</t>
  </si>
  <si>
    <t>Nb étudiant par groupe TD</t>
  </si>
  <si>
    <t>Nb étudiant par groupe TP</t>
  </si>
  <si>
    <t>Contrat Quinquennal 2021-2025</t>
  </si>
  <si>
    <t>DU</t>
  </si>
  <si>
    <t>LABEL :</t>
  </si>
  <si>
    <t>Distanciel? 
Si oui, %</t>
  </si>
  <si>
    <t>AN</t>
  </si>
  <si>
    <t>TP DU</t>
  </si>
  <si>
    <t>Année</t>
  </si>
  <si>
    <t>Modalités de Contrôle des Connaissances            SESSION UNIQUE ou 1ère SESSION</t>
  </si>
  <si>
    <t>MCC SESSION 2</t>
  </si>
  <si>
    <t>Contrôle continu</t>
  </si>
  <si>
    <t>Contrôle terminal</t>
  </si>
  <si>
    <t>Calcul de la note finale</t>
  </si>
  <si>
    <t>Nombre</t>
  </si>
  <si>
    <t>Nb et Nature</t>
  </si>
  <si>
    <t xml:space="preserve"> Nature</t>
  </si>
  <si>
    <t>2022-2023</t>
  </si>
  <si>
    <t>Qualifiant supérieur niveau master</t>
  </si>
  <si>
    <t>400</t>
  </si>
  <si>
    <t>Grandes problématiques du droit public</t>
  </si>
  <si>
    <t xml:space="preserve">Culture générale et grands événements politiques et sociaux </t>
  </si>
  <si>
    <t>Management des administrations</t>
  </si>
  <si>
    <t>Anglais</t>
  </si>
  <si>
    <t>Questions européennes</t>
  </si>
  <si>
    <t>Questions internationales</t>
  </si>
  <si>
    <t>Préparation aux épreuves orales</t>
  </si>
  <si>
    <t>Examen terminal (écrit + oral)</t>
  </si>
  <si>
    <t>EUIN0GP1</t>
  </si>
  <si>
    <t>EUIN0CG1</t>
  </si>
  <si>
    <t>EUIN0MA1</t>
  </si>
  <si>
    <t>EUIN0AN1</t>
  </si>
  <si>
    <t>EUIN0QE1</t>
  </si>
  <si>
    <t>EUIN0QI1</t>
  </si>
  <si>
    <t>MAT</t>
  </si>
  <si>
    <t>MATI</t>
  </si>
  <si>
    <t>x</t>
  </si>
  <si>
    <t>Gdes pb droit public</t>
  </si>
  <si>
    <t xml:space="preserve">Cult gé &amp; gds év pol&amp;soc </t>
  </si>
  <si>
    <t>Mgt des administrations</t>
  </si>
  <si>
    <t>Prépa épreuves orales</t>
  </si>
  <si>
    <t>Examen terminal</t>
  </si>
  <si>
    <t>INSP - PREPA TALENTS</t>
  </si>
  <si>
    <t>INSP ET GRANDS CONCOURS DE L'ADMINISTRATION NATIONALE</t>
  </si>
  <si>
    <t>EU3INS4</t>
  </si>
  <si>
    <t>EUNS10</t>
  </si>
  <si>
    <t>DU - INSP - PREPA TALENTS</t>
  </si>
  <si>
    <t>ANNEE - DU - INSP</t>
  </si>
  <si>
    <t>AN - DU - INSP</t>
  </si>
  <si>
    <t>EUNSAN11</t>
  </si>
  <si>
    <t>EUNS0PN1</t>
  </si>
  <si>
    <t>EUNS0EC1</t>
  </si>
  <si>
    <t>Economie</t>
  </si>
  <si>
    <t>Finances publiques</t>
  </si>
  <si>
    <t>EUNS0FP1</t>
  </si>
  <si>
    <t>Prépa note écrite</t>
  </si>
  <si>
    <t>Préparation à la note écrite (mises en situation)</t>
  </si>
  <si>
    <t>EUNS0PO1</t>
  </si>
  <si>
    <t>EUNS0EX1</t>
  </si>
  <si>
    <r>
      <t>DU INSP -</t>
    </r>
    <r>
      <rPr>
        <b/>
        <sz val="10"/>
        <rFont val="Geneva"/>
        <family val="0"/>
      </rPr>
      <t xml:space="preserve"> DU INET</t>
    </r>
    <r>
      <rPr>
        <sz val="10"/>
        <rFont val="Geneva"/>
        <family val="0"/>
      </rPr>
      <t xml:space="preserve"> 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</si>
</sst>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m/d/yyyy"/>
    <numFmt numFmtId="186" formatCode="dd\-mm\-yyyy"/>
    <numFmt numFmtId="187" formatCode="&quot;Vrai&quot;;&quot;Vrai&quot;;&quot;Faux&quot;"/>
    <numFmt numFmtId="188" formatCode="&quot;Actif&quot;;&quot;Actif&quot;;&quot;Inactif&quot;"/>
    <numFmt numFmtId="189" formatCode="d/m"/>
    <numFmt numFmtId="190" formatCode="d\-mmm\-yy"/>
    <numFmt numFmtId="191" formatCode="[$€-2]\ #,##0.00_);[Red]\([$€-2]\ #,##0.00\)"/>
  </numFmts>
  <fonts count="58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name val="Geneva"/>
      <family val="0"/>
    </font>
    <font>
      <sz val="10"/>
      <name val="Geneva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Verdana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0"/>
      <color indexed="46"/>
      <name val="Arial"/>
      <family val="2"/>
    </font>
    <font>
      <sz val="11"/>
      <color indexed="8"/>
      <name val="Geneva"/>
      <family val="0"/>
    </font>
    <font>
      <b/>
      <sz val="11"/>
      <color indexed="61"/>
      <name val="Geneva"/>
      <family val="0"/>
    </font>
    <font>
      <b/>
      <sz val="9"/>
      <name val="Geneva"/>
      <family val="0"/>
    </font>
    <font>
      <b/>
      <sz val="8"/>
      <name val="Geneva"/>
      <family val="0"/>
    </font>
    <font>
      <b/>
      <sz val="10"/>
      <color indexed="10"/>
      <name val="Geneva"/>
      <family val="0"/>
    </font>
    <font>
      <b/>
      <sz val="12"/>
      <name val="Geneva"/>
      <family val="0"/>
    </font>
    <font>
      <strike/>
      <sz val="10"/>
      <color indexed="10"/>
      <name val="Geneva"/>
      <family val="0"/>
    </font>
    <font>
      <sz val="10"/>
      <color indexed="10"/>
      <name val="Geneva"/>
      <family val="0"/>
    </font>
    <font>
      <b/>
      <sz val="10"/>
      <color indexed="8"/>
      <name val="Arial Narrow"/>
      <family val="2"/>
    </font>
    <font>
      <b/>
      <sz val="10"/>
      <color indexed="16"/>
      <name val="Arial Narrow"/>
      <family val="2"/>
    </font>
    <font>
      <b/>
      <sz val="10"/>
      <color indexed="14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sz val="10"/>
      <color indexed="8"/>
      <name val="Arial Narrow"/>
      <family val="2"/>
    </font>
    <font>
      <b/>
      <sz val="10"/>
      <color indexed="17"/>
      <name val="Arial Narrow"/>
      <family val="2"/>
    </font>
    <font>
      <b/>
      <sz val="10"/>
      <color indexed="62"/>
      <name val="Arial Narrow"/>
      <family val="2"/>
    </font>
    <font>
      <sz val="10"/>
      <color indexed="20"/>
      <name val="Arial Narrow"/>
      <family val="2"/>
    </font>
    <font>
      <b/>
      <sz val="10"/>
      <color indexed="57"/>
      <name val="Arial Narrow"/>
      <family val="2"/>
    </font>
    <font>
      <b/>
      <sz val="10"/>
      <color indexed="20"/>
      <name val="Arial Narrow"/>
      <family val="2"/>
    </font>
    <font>
      <sz val="10"/>
      <color indexed="16"/>
      <name val="Arial Narrow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20"/>
      <name val="Arial Narrow"/>
      <family val="2"/>
    </font>
    <font>
      <sz val="8"/>
      <color indexed="20"/>
      <name val="Arial Narrow"/>
      <family val="2"/>
    </font>
    <font>
      <b/>
      <sz val="8"/>
      <color indexed="10"/>
      <name val="Arial Narrow"/>
      <family val="2"/>
    </font>
    <font>
      <b/>
      <sz val="8"/>
      <color indexed="62"/>
      <name val="Arial Narrow"/>
      <family val="2"/>
    </font>
    <font>
      <sz val="8"/>
      <color indexed="8"/>
      <name val="Arial Narrow"/>
      <family val="2"/>
    </font>
    <font>
      <strike/>
      <sz val="10"/>
      <color rgb="FFFF0000"/>
      <name val="Geneva"/>
      <family val="0"/>
    </font>
    <font>
      <sz val="10"/>
      <color rgb="FFFF0000"/>
      <name val="Geneva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hair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14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4" fillId="21" borderId="3" applyNumberFormat="0" applyFon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5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29" fillId="0" borderId="0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/>
      <protection/>
    </xf>
    <xf numFmtId="0" fontId="27" fillId="4" borderId="19" xfId="0" applyFont="1" applyFill="1" applyBorder="1" applyAlignment="1" applyProtection="1">
      <alignment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20" xfId="0" applyBorder="1" applyAlignment="1">
      <alignment/>
    </xf>
    <xf numFmtId="0" fontId="7" fillId="0" borderId="21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14" fontId="7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0" fillId="0" borderId="10" xfId="0" applyNumberFormat="1" applyFont="1" applyBorder="1" applyAlignment="1" applyProtection="1">
      <alignment horizontal="center" vertical="center"/>
      <protection/>
    </xf>
    <xf numFmtId="0" fontId="30" fillId="0" borderId="24" xfId="0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28" fillId="0" borderId="23" xfId="0" applyFont="1" applyBorder="1" applyAlignment="1" applyProtection="1">
      <alignment horizontal="left" vertical="center"/>
      <protection/>
    </xf>
    <xf numFmtId="0" fontId="0" fillId="0" borderId="25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25" borderId="30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6" fillId="0" borderId="18" xfId="52" applyNumberFormat="1" applyFont="1" applyFill="1" applyBorder="1" applyAlignment="1" applyProtection="1">
      <alignment vertical="center" wrapText="1"/>
      <protection/>
    </xf>
    <xf numFmtId="0" fontId="7" fillId="0" borderId="13" xfId="52" applyFont="1" applyBorder="1" applyAlignment="1" applyProtection="1">
      <alignment horizontal="left" vertical="center"/>
      <protection/>
    </xf>
    <xf numFmtId="0" fontId="7" fillId="0" borderId="13" xfId="52" applyFont="1" applyBorder="1" applyAlignment="1" applyProtection="1">
      <alignment horizontal="center" vertical="center"/>
      <protection/>
    </xf>
    <xf numFmtId="0" fontId="7" fillId="0" borderId="13" xfId="52" applyFont="1" applyBorder="1" applyAlignment="1">
      <alignment vertical="center"/>
      <protection/>
    </xf>
    <xf numFmtId="0" fontId="7" fillId="0" borderId="21" xfId="52" applyFont="1" applyBorder="1" applyAlignment="1">
      <alignment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0" xfId="0" applyNumberFormat="1" applyFont="1" applyBorder="1" applyAlignment="1" applyProtection="1">
      <alignment horizontal="center"/>
      <protection/>
    </xf>
    <xf numFmtId="0" fontId="56" fillId="0" borderId="31" xfId="0" applyFont="1" applyBorder="1" applyAlignment="1" applyProtection="1">
      <alignment/>
      <protection/>
    </xf>
    <xf numFmtId="0" fontId="56" fillId="0" borderId="31" xfId="0" applyFont="1" applyBorder="1" applyAlignment="1">
      <alignment/>
    </xf>
    <xf numFmtId="0" fontId="0" fillId="25" borderId="32" xfId="52" applyNumberFormat="1" applyFont="1" applyFill="1" applyBorder="1" applyAlignment="1">
      <alignment horizontal="center" vertical="center" wrapText="1"/>
      <protection/>
    </xf>
    <xf numFmtId="0" fontId="0" fillId="25" borderId="33" xfId="52" applyNumberFormat="1" applyFont="1" applyFill="1" applyBorder="1" applyAlignment="1">
      <alignment horizontal="center" vertical="center" wrapText="1"/>
      <protection/>
    </xf>
    <xf numFmtId="0" fontId="0" fillId="24" borderId="0" xfId="52" applyFill="1">
      <alignment/>
      <protection/>
    </xf>
    <xf numFmtId="0" fontId="3" fillId="24" borderId="0" xfId="52" applyFont="1" applyFill="1">
      <alignment/>
      <protection/>
    </xf>
    <xf numFmtId="0" fontId="0" fillId="24" borderId="34" xfId="52" applyFill="1" applyBorder="1">
      <alignment/>
      <protection/>
    </xf>
    <xf numFmtId="0" fontId="5" fillId="24" borderId="0" xfId="52" applyFont="1" applyFill="1">
      <alignment/>
      <protection/>
    </xf>
    <xf numFmtId="0" fontId="0" fillId="24" borderId="35" xfId="52" applyFill="1" applyBorder="1">
      <alignment/>
      <protection/>
    </xf>
    <xf numFmtId="0" fontId="0" fillId="25" borderId="36" xfId="52" applyNumberFormat="1" applyFont="1" applyFill="1" applyBorder="1" applyAlignment="1">
      <alignment vertical="center" wrapText="1"/>
      <protection/>
    </xf>
    <xf numFmtId="0" fontId="0" fillId="26" borderId="33" xfId="52" applyFill="1" applyBorder="1" applyAlignment="1" applyProtection="1">
      <alignment horizontal="center" vertical="center"/>
      <protection locked="0"/>
    </xf>
    <xf numFmtId="0" fontId="0" fillId="25" borderId="37" xfId="52" applyNumberFormat="1" applyFont="1" applyFill="1" applyBorder="1" applyAlignment="1">
      <alignment horizontal="center" vertical="center" wrapText="1"/>
      <protection/>
    </xf>
    <xf numFmtId="0" fontId="0" fillId="25" borderId="38" xfId="52" applyNumberFormat="1" applyFont="1" applyFill="1" applyBorder="1" applyAlignment="1">
      <alignment vertical="center" wrapText="1"/>
      <protection/>
    </xf>
    <xf numFmtId="0" fontId="0" fillId="26" borderId="39" xfId="52" applyFill="1" applyBorder="1" applyAlignment="1" applyProtection="1">
      <alignment horizontal="center" vertical="center"/>
      <protection locked="0"/>
    </xf>
    <xf numFmtId="0" fontId="0" fillId="26" borderId="40" xfId="52" applyFill="1" applyBorder="1" applyAlignment="1" applyProtection="1">
      <alignment horizontal="center" vertical="center"/>
      <protection locked="0"/>
    </xf>
    <xf numFmtId="0" fontId="0" fillId="26" borderId="41" xfId="52" applyFill="1" applyBorder="1" applyAlignment="1" applyProtection="1">
      <alignment horizontal="center" vertical="center"/>
      <protection locked="0"/>
    </xf>
    <xf numFmtId="0" fontId="0" fillId="26" borderId="15" xfId="52" applyFill="1" applyBorder="1" applyAlignment="1" applyProtection="1">
      <alignment horizontal="center" vertical="center"/>
      <protection locked="0"/>
    </xf>
    <xf numFmtId="0" fontId="0" fillId="26" borderId="22" xfId="52" applyFill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left" vertical="center"/>
      <protection/>
    </xf>
    <xf numFmtId="0" fontId="7" fillId="27" borderId="42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left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left" vertical="center"/>
      <protection/>
    </xf>
    <xf numFmtId="0" fontId="7" fillId="0" borderId="44" xfId="0" applyFont="1" applyBorder="1" applyAlignment="1" applyProtection="1">
      <alignment horizontal="left" vertical="center"/>
      <protection/>
    </xf>
    <xf numFmtId="0" fontId="7" fillId="0" borderId="46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7" fillId="0" borderId="49" xfId="0" applyFont="1" applyBorder="1" applyAlignment="1" applyProtection="1">
      <alignment horizontal="left" vertical="center"/>
      <protection/>
    </xf>
    <xf numFmtId="0" fontId="7" fillId="0" borderId="50" xfId="0" applyFont="1" applyBorder="1" applyAlignment="1" applyProtection="1">
      <alignment horizontal="left" vertical="center"/>
      <protection/>
    </xf>
    <xf numFmtId="0" fontId="7" fillId="0" borderId="51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>
      <alignment/>
    </xf>
    <xf numFmtId="0" fontId="7" fillId="0" borderId="31" xfId="0" applyFont="1" applyBorder="1" applyAlignment="1" applyProtection="1">
      <alignment/>
      <protection/>
    </xf>
    <xf numFmtId="0" fontId="7" fillId="0" borderId="31" xfId="0" applyFont="1" applyBorder="1" applyAlignment="1">
      <alignment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left" vertical="center"/>
      <protection/>
    </xf>
    <xf numFmtId="0" fontId="57" fillId="0" borderId="31" xfId="0" applyFont="1" applyBorder="1" applyAlignment="1" applyProtection="1">
      <alignment/>
      <protection/>
    </xf>
    <xf numFmtId="0" fontId="57" fillId="0" borderId="31" xfId="0" applyFont="1" applyBorder="1" applyAlignment="1">
      <alignment/>
    </xf>
    <xf numFmtId="0" fontId="7" fillId="0" borderId="52" xfId="0" applyFont="1" applyBorder="1" applyAlignment="1" applyProtection="1">
      <alignment horizontal="left" vertical="center"/>
      <protection/>
    </xf>
    <xf numFmtId="0" fontId="7" fillId="0" borderId="53" xfId="0" applyFont="1" applyBorder="1" applyAlignment="1" applyProtection="1">
      <alignment horizontal="left" vertical="center"/>
      <protection/>
    </xf>
    <xf numFmtId="0" fontId="7" fillId="27" borderId="53" xfId="0" applyFont="1" applyFill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left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7" fillId="0" borderId="56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left" vertical="center"/>
      <protection/>
    </xf>
    <xf numFmtId="0" fontId="7" fillId="0" borderId="56" xfId="0" applyFont="1" applyBorder="1" applyAlignment="1" applyProtection="1">
      <alignment horizontal="left" vertical="center"/>
      <protection/>
    </xf>
    <xf numFmtId="0" fontId="7" fillId="0" borderId="58" xfId="0" applyFont="1" applyBorder="1" applyAlignment="1" applyProtection="1">
      <alignment horizontal="left" vertical="center"/>
      <protection/>
    </xf>
    <xf numFmtId="0" fontId="7" fillId="0" borderId="55" xfId="0" applyFont="1" applyBorder="1" applyAlignment="1" applyProtection="1">
      <alignment horizontal="left" vertical="center"/>
      <protection/>
    </xf>
    <xf numFmtId="0" fontId="7" fillId="0" borderId="55" xfId="0" applyFont="1" applyBorder="1" applyAlignment="1">
      <alignment/>
    </xf>
    <xf numFmtId="0" fontId="7" fillId="0" borderId="59" xfId="0" applyFont="1" applyBorder="1" applyAlignment="1" applyProtection="1">
      <alignment/>
      <protection/>
    </xf>
    <xf numFmtId="0" fontId="7" fillId="0" borderId="59" xfId="0" applyFont="1" applyBorder="1" applyAlignment="1">
      <alignment/>
    </xf>
    <xf numFmtId="0" fontId="7" fillId="28" borderId="47" xfId="0" applyFont="1" applyFill="1" applyBorder="1" applyAlignment="1" applyProtection="1">
      <alignment horizontal="center" vertical="center"/>
      <protection/>
    </xf>
    <xf numFmtId="0" fontId="0" fillId="24" borderId="0" xfId="52" applyFill="1" applyAlignment="1">
      <alignment horizontal="center"/>
      <protection/>
    </xf>
    <xf numFmtId="0" fontId="0" fillId="24" borderId="20" xfId="52" applyFill="1" applyBorder="1" applyAlignment="1">
      <alignment horizontal="center"/>
      <protection/>
    </xf>
    <xf numFmtId="0" fontId="0" fillId="24" borderId="17" xfId="52" applyFill="1" applyBorder="1" applyAlignment="1">
      <alignment horizontal="center"/>
      <protection/>
    </xf>
    <xf numFmtId="0" fontId="5" fillId="24" borderId="20" xfId="52" applyFont="1" applyFill="1" applyBorder="1" applyAlignment="1">
      <alignment horizontal="left"/>
      <protection/>
    </xf>
    <xf numFmtId="0" fontId="5" fillId="24" borderId="16" xfId="52" applyFont="1" applyFill="1" applyBorder="1" applyAlignment="1">
      <alignment horizontal="left"/>
      <protection/>
    </xf>
    <xf numFmtId="0" fontId="5" fillId="24" borderId="17" xfId="52" applyFont="1" applyFill="1" applyBorder="1" applyAlignment="1">
      <alignment horizontal="left"/>
      <protection/>
    </xf>
    <xf numFmtId="0" fontId="4" fillId="24" borderId="20" xfId="52" applyFont="1" applyFill="1" applyBorder="1" applyAlignment="1">
      <alignment horizontal="left"/>
      <protection/>
    </xf>
    <xf numFmtId="0" fontId="4" fillId="24" borderId="16" xfId="52" applyFont="1" applyFill="1" applyBorder="1" applyAlignment="1">
      <alignment horizontal="left"/>
      <protection/>
    </xf>
    <xf numFmtId="0" fontId="4" fillId="24" borderId="17" xfId="52" applyFont="1" applyFill="1" applyBorder="1" applyAlignment="1">
      <alignment horizontal="left"/>
      <protection/>
    </xf>
    <xf numFmtId="0" fontId="3" fillId="24" borderId="60" xfId="52" applyFont="1" applyFill="1" applyBorder="1" applyAlignment="1">
      <alignment horizontal="center" vertical="center"/>
      <protection/>
    </xf>
    <xf numFmtId="0" fontId="3" fillId="24" borderId="61" xfId="52" applyFont="1" applyFill="1" applyBorder="1" applyAlignment="1">
      <alignment horizontal="center" vertical="center"/>
      <protection/>
    </xf>
    <xf numFmtId="0" fontId="3" fillId="24" borderId="62" xfId="52" applyFont="1" applyFill="1" applyBorder="1" applyAlignment="1">
      <alignment horizontal="center" vertical="center"/>
      <protection/>
    </xf>
    <xf numFmtId="0" fontId="3" fillId="24" borderId="63" xfId="52" applyFont="1" applyFill="1" applyBorder="1" applyAlignment="1">
      <alignment horizontal="center" vertical="center"/>
      <protection/>
    </xf>
    <xf numFmtId="0" fontId="0" fillId="24" borderId="61" xfId="52" applyFill="1" applyBorder="1" applyAlignment="1">
      <alignment horizontal="center" vertical="center"/>
      <protection/>
    </xf>
    <xf numFmtId="0" fontId="0" fillId="24" borderId="63" xfId="52" applyFill="1" applyBorder="1" applyAlignment="1">
      <alignment horizontal="center" vertical="center"/>
      <protection/>
    </xf>
    <xf numFmtId="0" fontId="5" fillId="24" borderId="26" xfId="52" applyFont="1" applyFill="1" applyBorder="1" applyAlignment="1">
      <alignment horizontal="left"/>
      <protection/>
    </xf>
    <xf numFmtId="0" fontId="5" fillId="24" borderId="10" xfId="52" applyFont="1" applyFill="1" applyBorder="1" applyAlignment="1">
      <alignment horizontal="left"/>
      <protection/>
    </xf>
    <xf numFmtId="0" fontId="5" fillId="24" borderId="24" xfId="52" applyFont="1" applyFill="1" applyBorder="1" applyAlignment="1">
      <alignment horizontal="left"/>
      <protection/>
    </xf>
    <xf numFmtId="0" fontId="3" fillId="4" borderId="64" xfId="0" applyFont="1" applyFill="1" applyBorder="1" applyAlignment="1" applyProtection="1">
      <alignment horizontal="center" vertical="center" textRotation="90"/>
      <protection/>
    </xf>
    <xf numFmtId="0" fontId="3" fillId="4" borderId="19" xfId="0" applyFont="1" applyFill="1" applyBorder="1" applyAlignment="1" applyProtection="1">
      <alignment horizontal="center" vertical="center" textRotation="90"/>
      <protection/>
    </xf>
    <xf numFmtId="0" fontId="3" fillId="4" borderId="65" xfId="0" applyFont="1" applyFill="1" applyBorder="1" applyAlignment="1" applyProtection="1">
      <alignment horizontal="center" vertical="center" textRotation="90"/>
      <protection/>
    </xf>
    <xf numFmtId="0" fontId="6" fillId="7" borderId="66" xfId="0" applyFont="1" applyFill="1" applyBorder="1" applyAlignment="1" applyProtection="1">
      <alignment horizontal="center" vertical="center"/>
      <protection/>
    </xf>
    <xf numFmtId="0" fontId="6" fillId="7" borderId="41" xfId="0" applyFont="1" applyFill="1" applyBorder="1" applyAlignment="1" applyProtection="1">
      <alignment horizontal="center" vertical="center"/>
      <protection/>
    </xf>
    <xf numFmtId="0" fontId="6" fillId="7" borderId="67" xfId="0" applyFont="1" applyFill="1" applyBorder="1" applyAlignment="1" applyProtection="1">
      <alignment horizontal="center" vertical="center"/>
      <protection/>
    </xf>
    <xf numFmtId="0" fontId="0" fillId="7" borderId="68" xfId="0" applyFill="1" applyBorder="1" applyAlignment="1" applyProtection="1">
      <alignment/>
      <protection/>
    </xf>
    <xf numFmtId="0" fontId="0" fillId="7" borderId="41" xfId="0" applyFill="1" applyBorder="1" applyAlignment="1" applyProtection="1">
      <alignment/>
      <protection/>
    </xf>
    <xf numFmtId="0" fontId="6" fillId="7" borderId="69" xfId="0" applyFont="1" applyFill="1" applyBorder="1" applyAlignment="1" applyProtection="1">
      <alignment horizontal="center" vertical="center"/>
      <protection/>
    </xf>
    <xf numFmtId="0" fontId="0" fillId="7" borderId="15" xfId="0" applyFill="1" applyBorder="1" applyAlignment="1" applyProtection="1">
      <alignment/>
      <protection/>
    </xf>
    <xf numFmtId="0" fontId="6" fillId="7" borderId="70" xfId="0" applyFont="1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/>
      <protection/>
    </xf>
    <xf numFmtId="0" fontId="6" fillId="7" borderId="71" xfId="0" applyFont="1" applyFill="1" applyBorder="1" applyAlignment="1" applyProtection="1">
      <alignment horizontal="center" vertical="center"/>
      <protection/>
    </xf>
    <xf numFmtId="0" fontId="6" fillId="7" borderId="72" xfId="0" applyFont="1" applyFill="1" applyBorder="1" applyAlignment="1" applyProtection="1">
      <alignment horizontal="center" vertical="center"/>
      <protection/>
    </xf>
    <xf numFmtId="0" fontId="6" fillId="7" borderId="73" xfId="0" applyFont="1" applyFill="1" applyBorder="1" applyAlignment="1" applyProtection="1">
      <alignment horizontal="center" vertical="center"/>
      <protection/>
    </xf>
    <xf numFmtId="0" fontId="6" fillId="7" borderId="74" xfId="0" applyFont="1" applyFill="1" applyBorder="1" applyAlignment="1" applyProtection="1">
      <alignment horizontal="center" vertical="center"/>
      <protection/>
    </xf>
    <xf numFmtId="0" fontId="6" fillId="7" borderId="75" xfId="0" applyFont="1" applyFill="1" applyBorder="1" applyAlignment="1" applyProtection="1">
      <alignment horizontal="center" vertical="center"/>
      <protection/>
    </xf>
    <xf numFmtId="0" fontId="6" fillId="7" borderId="39" xfId="0" applyFont="1" applyFill="1" applyBorder="1" applyAlignment="1" applyProtection="1">
      <alignment horizontal="center" vertical="center"/>
      <protection/>
    </xf>
    <xf numFmtId="0" fontId="6" fillId="22" borderId="24" xfId="0" applyFont="1" applyFill="1" applyBorder="1" applyAlignment="1" applyProtection="1">
      <alignment horizontal="center" vertical="center"/>
      <protection locked="0"/>
    </xf>
    <xf numFmtId="0" fontId="6" fillId="22" borderId="23" xfId="0" applyFont="1" applyFill="1" applyBorder="1" applyAlignment="1" applyProtection="1">
      <alignment horizontal="center" vertical="center"/>
      <protection locked="0"/>
    </xf>
    <xf numFmtId="0" fontId="6" fillId="22" borderId="25" xfId="0" applyFont="1" applyFill="1" applyBorder="1" applyAlignment="1" applyProtection="1">
      <alignment horizontal="center" vertical="center"/>
      <protection locked="0"/>
    </xf>
    <xf numFmtId="0" fontId="6" fillId="7" borderId="69" xfId="0" applyFont="1" applyFill="1" applyBorder="1" applyAlignment="1" applyProtection="1">
      <alignment horizontal="center" vertical="center" wrapText="1"/>
      <protection/>
    </xf>
    <xf numFmtId="0" fontId="6" fillId="7" borderId="13" xfId="0" applyFont="1" applyFill="1" applyBorder="1" applyAlignment="1" applyProtection="1">
      <alignment horizontal="center" vertical="center" wrapText="1"/>
      <protection/>
    </xf>
    <xf numFmtId="0" fontId="6" fillId="7" borderId="15" xfId="0" applyFont="1" applyFill="1" applyBorder="1" applyAlignment="1" applyProtection="1">
      <alignment horizontal="center" vertical="center" wrapText="1"/>
      <protection/>
    </xf>
    <xf numFmtId="0" fontId="32" fillId="7" borderId="76" xfId="0" applyFont="1" applyFill="1" applyBorder="1" applyAlignment="1" applyProtection="1">
      <alignment horizontal="center" vertical="center" wrapText="1"/>
      <protection/>
    </xf>
    <xf numFmtId="0" fontId="32" fillId="7" borderId="19" xfId="0" applyFont="1" applyFill="1" applyBorder="1" applyAlignment="1" applyProtection="1">
      <alignment horizontal="center" vertical="center" wrapText="1"/>
      <protection/>
    </xf>
    <xf numFmtId="0" fontId="32" fillId="7" borderId="77" xfId="0" applyFont="1" applyFill="1" applyBorder="1" applyAlignment="1" applyProtection="1">
      <alignment horizontal="center" vertical="center" wrapText="1"/>
      <protection/>
    </xf>
    <xf numFmtId="0" fontId="31" fillId="7" borderId="78" xfId="0" applyFont="1" applyFill="1" applyBorder="1" applyAlignment="1" applyProtection="1">
      <alignment horizontal="center" vertical="center" wrapText="1"/>
      <protection/>
    </xf>
    <xf numFmtId="0" fontId="31" fillId="7" borderId="13" xfId="0" applyFont="1" applyFill="1" applyBorder="1" applyAlignment="1" applyProtection="1">
      <alignment horizontal="center" vertical="center" wrapText="1"/>
      <protection/>
    </xf>
    <xf numFmtId="0" fontId="31" fillId="7" borderId="7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2" fillId="29" borderId="26" xfId="0" applyFont="1" applyFill="1" applyBorder="1" applyAlignment="1" applyProtection="1">
      <alignment horizontal="center" vertical="center" wrapText="1"/>
      <protection/>
    </xf>
    <xf numFmtId="0" fontId="32" fillId="29" borderId="12" xfId="0" applyFont="1" applyFill="1" applyBorder="1" applyAlignment="1" applyProtection="1">
      <alignment horizontal="center" vertical="center" wrapText="1"/>
      <protection/>
    </xf>
    <xf numFmtId="0" fontId="32" fillId="29" borderId="14" xfId="0" applyFont="1" applyFill="1" applyBorder="1" applyAlignment="1" applyProtection="1">
      <alignment horizontal="center" vertical="center" wrapText="1"/>
      <protection/>
    </xf>
    <xf numFmtId="0" fontId="34" fillId="4" borderId="80" xfId="0" applyFont="1" applyFill="1" applyBorder="1" applyAlignment="1" applyProtection="1">
      <alignment horizontal="center" vertical="center" textRotation="90"/>
      <protection/>
    </xf>
    <xf numFmtId="0" fontId="34" fillId="4" borderId="19" xfId="0" applyFont="1" applyFill="1" applyBorder="1" applyAlignment="1" applyProtection="1">
      <alignment horizontal="center" vertical="center" textRotation="90"/>
      <protection/>
    </xf>
    <xf numFmtId="0" fontId="34" fillId="4" borderId="65" xfId="0" applyFont="1" applyFill="1" applyBorder="1" applyAlignment="1" applyProtection="1">
      <alignment horizontal="center" vertical="center" textRotation="90"/>
      <protection/>
    </xf>
    <xf numFmtId="0" fontId="6" fillId="22" borderId="64" xfId="0" applyFont="1" applyFill="1" applyBorder="1" applyAlignment="1" applyProtection="1">
      <alignment horizontal="center" vertical="center" wrapText="1"/>
      <protection locked="0"/>
    </xf>
    <xf numFmtId="0" fontId="6" fillId="22" borderId="19" xfId="0" applyFont="1" applyFill="1" applyBorder="1" applyAlignment="1" applyProtection="1">
      <alignment horizontal="center" vertical="center" wrapText="1"/>
      <protection locked="0"/>
    </xf>
    <xf numFmtId="0" fontId="0" fillId="22" borderId="65" xfId="0" applyFill="1" applyBorder="1" applyAlignment="1" applyProtection="1">
      <alignment wrapText="1"/>
      <protection locked="0"/>
    </xf>
    <xf numFmtId="0" fontId="6" fillId="30" borderId="64" xfId="52" applyNumberFormat="1" applyFont="1" applyFill="1" applyBorder="1" applyAlignment="1" applyProtection="1">
      <alignment horizontal="center" vertical="center" wrapText="1"/>
      <protection/>
    </xf>
    <xf numFmtId="0" fontId="6" fillId="30" borderId="19" xfId="52" applyNumberFormat="1" applyFont="1" applyFill="1" applyBorder="1" applyAlignment="1" applyProtection="1">
      <alignment horizontal="center" vertical="center" wrapText="1"/>
      <protection/>
    </xf>
    <xf numFmtId="0" fontId="6" fillId="30" borderId="65" xfId="52" applyNumberFormat="1" applyFont="1" applyFill="1" applyBorder="1" applyAlignment="1" applyProtection="1">
      <alignment horizontal="center" vertical="center" wrapText="1"/>
      <protection/>
    </xf>
    <xf numFmtId="0" fontId="32" fillId="31" borderId="66" xfId="0" applyFont="1" applyFill="1" applyBorder="1" applyAlignment="1" applyProtection="1">
      <alignment horizontal="center" vertical="center" wrapText="1"/>
      <protection/>
    </xf>
    <xf numFmtId="0" fontId="32" fillId="31" borderId="72" xfId="0" applyFont="1" applyFill="1" applyBorder="1" applyAlignment="1" applyProtection="1">
      <alignment horizontal="center" vertical="center" wrapText="1"/>
      <protection/>
    </xf>
    <xf numFmtId="0" fontId="32" fillId="31" borderId="41" xfId="0" applyFont="1" applyFill="1" applyBorder="1" applyAlignment="1" applyProtection="1">
      <alignment horizontal="center" vertical="center" wrapText="1"/>
      <protection/>
    </xf>
    <xf numFmtId="0" fontId="32" fillId="32" borderId="26" xfId="0" applyFont="1" applyFill="1" applyBorder="1" applyAlignment="1" applyProtection="1">
      <alignment horizontal="center" vertical="center" wrapText="1"/>
      <protection/>
    </xf>
    <xf numFmtId="0" fontId="32" fillId="32" borderId="12" xfId="0" applyFont="1" applyFill="1" applyBorder="1" applyAlignment="1" applyProtection="1">
      <alignment horizontal="center" vertical="center" wrapText="1"/>
      <protection/>
    </xf>
    <xf numFmtId="0" fontId="32" fillId="32" borderId="14" xfId="0" applyFont="1" applyFill="1" applyBorder="1" applyAlignment="1" applyProtection="1">
      <alignment horizontal="center" vertical="center" wrapText="1"/>
      <protection/>
    </xf>
    <xf numFmtId="0" fontId="32" fillId="33" borderId="66" xfId="0" applyFont="1" applyFill="1" applyBorder="1" applyAlignment="1" applyProtection="1">
      <alignment horizontal="center" vertical="center" wrapText="1"/>
      <protection/>
    </xf>
    <xf numFmtId="0" fontId="32" fillId="33" borderId="72" xfId="0" applyFont="1" applyFill="1" applyBorder="1" applyAlignment="1" applyProtection="1">
      <alignment horizontal="center" vertical="center" wrapText="1"/>
      <protection/>
    </xf>
    <xf numFmtId="0" fontId="32" fillId="33" borderId="41" xfId="0" applyFont="1" applyFill="1" applyBorder="1" applyAlignment="1" applyProtection="1">
      <alignment horizontal="center" vertical="center" wrapText="1"/>
      <protection/>
    </xf>
    <xf numFmtId="0" fontId="3" fillId="25" borderId="67" xfId="52" applyNumberFormat="1" applyFont="1" applyFill="1" applyBorder="1" applyAlignment="1">
      <alignment horizontal="center" vertical="center" wrapText="1"/>
      <protection/>
    </xf>
    <xf numFmtId="0" fontId="3" fillId="25" borderId="66" xfId="52" applyNumberFormat="1" applyFont="1" applyFill="1" applyBorder="1" applyAlignment="1">
      <alignment horizontal="center" vertical="center" wrapText="1"/>
      <protection/>
    </xf>
    <xf numFmtId="0" fontId="3" fillId="25" borderId="70" xfId="52" applyNumberFormat="1" applyFont="1" applyFill="1" applyBorder="1" applyAlignment="1">
      <alignment horizontal="center" vertical="center" wrapText="1"/>
      <protection/>
    </xf>
    <xf numFmtId="0" fontId="3" fillId="26" borderId="20" xfId="52" applyNumberFormat="1" applyFont="1" applyFill="1" applyBorder="1" applyAlignment="1">
      <alignment horizontal="center" vertical="center" wrapText="1"/>
      <protection/>
    </xf>
    <xf numFmtId="0" fontId="3" fillId="26" borderId="16" xfId="52" applyNumberFormat="1" applyFont="1" applyFill="1" applyBorder="1" applyAlignment="1">
      <alignment horizontal="center" vertical="center" wrapText="1"/>
      <protection/>
    </xf>
    <xf numFmtId="0" fontId="3" fillId="26" borderId="17" xfId="52" applyNumberFormat="1" applyFont="1" applyFill="1" applyBorder="1" applyAlignment="1">
      <alignment horizontal="center" vertical="center" wrapText="1"/>
      <protection/>
    </xf>
    <xf numFmtId="0" fontId="0" fillId="25" borderId="74" xfId="52" applyNumberFormat="1" applyFont="1" applyFill="1" applyBorder="1" applyAlignment="1">
      <alignment horizontal="center" vertical="center" wrapText="1"/>
      <protection/>
    </xf>
    <xf numFmtId="0" fontId="0" fillId="25" borderId="71" xfId="52" applyNumberFormat="1" applyFont="1" applyFill="1" applyBorder="1" applyAlignment="1">
      <alignment horizontal="center" vertical="center" wrapText="1"/>
      <protection/>
    </xf>
    <xf numFmtId="0" fontId="0" fillId="25" borderId="78" xfId="52" applyNumberFormat="1" applyFont="1" applyFill="1" applyBorder="1" applyAlignment="1">
      <alignment horizontal="center" vertical="center" wrapText="1"/>
      <protection/>
    </xf>
    <xf numFmtId="0" fontId="0" fillId="25" borderId="81" xfId="52" applyNumberFormat="1" applyFont="1" applyFill="1" applyBorder="1" applyAlignment="1">
      <alignment horizontal="center" vertical="center" wrapText="1"/>
      <protection/>
    </xf>
    <xf numFmtId="0" fontId="0" fillId="25" borderId="82" xfId="52" applyNumberFormat="1" applyFont="1" applyFill="1" applyBorder="1" applyAlignment="1">
      <alignment horizontal="center" vertical="center" wrapText="1"/>
      <protection/>
    </xf>
    <xf numFmtId="0" fontId="0" fillId="26" borderId="83" xfId="52" applyFill="1" applyBorder="1" applyAlignment="1" applyProtection="1">
      <alignment horizontal="center" vertical="center"/>
      <protection locked="0"/>
    </xf>
    <xf numFmtId="0" fontId="0" fillId="26" borderId="84" xfId="52" applyFill="1" applyBorder="1" applyAlignment="1" applyProtection="1">
      <alignment horizontal="center" vertical="center"/>
      <protection locked="0"/>
    </xf>
    <xf numFmtId="0" fontId="0" fillId="26" borderId="85" xfId="52" applyFill="1" applyBorder="1" applyAlignment="1" applyProtection="1">
      <alignment horizontal="center" vertical="center"/>
      <protection locked="0"/>
    </xf>
    <xf numFmtId="0" fontId="0" fillId="25" borderId="86" xfId="52" applyNumberFormat="1" applyFont="1" applyFill="1" applyBorder="1" applyAlignment="1">
      <alignment horizontal="center" vertical="center" wrapText="1"/>
      <protection/>
    </xf>
    <xf numFmtId="0" fontId="0" fillId="25" borderId="22" xfId="52" applyNumberFormat="1" applyFont="1" applyFill="1" applyBorder="1" applyAlignment="1">
      <alignment horizontal="center" vertical="center" wrapText="1"/>
      <protection/>
    </xf>
    <xf numFmtId="0" fontId="0" fillId="26" borderId="87" xfId="52" applyFill="1" applyBorder="1" applyAlignment="1" applyProtection="1">
      <alignment horizontal="center" vertical="center"/>
      <protection locked="0"/>
    </xf>
    <xf numFmtId="0" fontId="0" fillId="26" borderId="30" xfId="52" applyFill="1" applyBorder="1" applyAlignment="1" applyProtection="1">
      <alignment horizontal="center" vertical="center"/>
      <protection locked="0"/>
    </xf>
    <xf numFmtId="0" fontId="0" fillId="25" borderId="88" xfId="52" applyNumberFormat="1" applyFont="1" applyFill="1" applyBorder="1" applyAlignment="1">
      <alignment horizontal="center" vertical="center" wrapText="1"/>
      <protection/>
    </xf>
    <xf numFmtId="0" fontId="0" fillId="25" borderId="38" xfId="52" applyNumberFormat="1" applyFont="1" applyFill="1" applyBorder="1" applyAlignment="1">
      <alignment horizontal="center" vertical="center" wrapText="1"/>
      <protection/>
    </xf>
    <xf numFmtId="0" fontId="6" fillId="7" borderId="68" xfId="0" applyFont="1" applyFill="1" applyBorder="1" applyAlignment="1" applyProtection="1">
      <alignment horizontal="center" vertical="center"/>
      <protection/>
    </xf>
    <xf numFmtId="0" fontId="32" fillId="31" borderId="24" xfId="0" applyFont="1" applyFill="1" applyBorder="1" applyAlignment="1" applyProtection="1">
      <alignment horizontal="center" vertical="center" wrapText="1"/>
      <protection/>
    </xf>
    <xf numFmtId="0" fontId="32" fillId="31" borderId="23" xfId="0" applyFont="1" applyFill="1" applyBorder="1" applyAlignment="1" applyProtection="1">
      <alignment horizontal="center" vertical="center" wrapText="1"/>
      <protection/>
    </xf>
    <xf numFmtId="0" fontId="32" fillId="31" borderId="25" xfId="0" applyFont="1" applyFill="1" applyBorder="1" applyAlignment="1" applyProtection="1">
      <alignment horizontal="center" vertical="center" wrapText="1"/>
      <protection/>
    </xf>
    <xf numFmtId="0" fontId="32" fillId="32" borderId="24" xfId="0" applyFont="1" applyFill="1" applyBorder="1" applyAlignment="1" applyProtection="1">
      <alignment horizontal="center" vertical="center" wrapText="1"/>
      <protection/>
    </xf>
    <xf numFmtId="0" fontId="32" fillId="32" borderId="23" xfId="0" applyFont="1" applyFill="1" applyBorder="1" applyAlignment="1" applyProtection="1">
      <alignment horizontal="center" vertical="center" wrapText="1"/>
      <protection/>
    </xf>
    <xf numFmtId="0" fontId="32" fillId="32" borderId="25" xfId="0" applyFont="1" applyFill="1" applyBorder="1" applyAlignment="1" applyProtection="1">
      <alignment horizontal="center" vertical="center" wrapText="1"/>
      <protection/>
    </xf>
    <xf numFmtId="0" fontId="32" fillId="33" borderId="24" xfId="0" applyFont="1" applyFill="1" applyBorder="1" applyAlignment="1" applyProtection="1">
      <alignment horizontal="center" vertical="center" wrapText="1"/>
      <protection/>
    </xf>
    <xf numFmtId="0" fontId="32" fillId="33" borderId="23" xfId="0" applyFont="1" applyFill="1" applyBorder="1" applyAlignment="1" applyProtection="1">
      <alignment horizontal="center" vertical="center" wrapText="1"/>
      <protection/>
    </xf>
    <xf numFmtId="0" fontId="32" fillId="33" borderId="25" xfId="0" applyFont="1" applyFill="1" applyBorder="1" applyAlignment="1" applyProtection="1">
      <alignment horizontal="center" vertical="center" wrapText="1"/>
      <protection/>
    </xf>
    <xf numFmtId="0" fontId="31" fillId="34" borderId="76" xfId="0" applyFont="1" applyFill="1" applyBorder="1" applyAlignment="1" applyProtection="1">
      <alignment horizontal="center" vertical="center" wrapText="1"/>
      <protection/>
    </xf>
    <xf numFmtId="0" fontId="31" fillId="34" borderId="19" xfId="0" applyFont="1" applyFill="1" applyBorder="1" applyAlignment="1" applyProtection="1">
      <alignment horizontal="center" vertical="center" wrapText="1"/>
      <protection/>
    </xf>
    <xf numFmtId="0" fontId="31" fillId="34" borderId="77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64"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ont>
        <b/>
        <i val="0"/>
        <color indexed="14"/>
      </font>
      <fill>
        <patternFill patternType="none">
          <bgColor indexed="65"/>
        </patternFill>
      </fill>
    </dxf>
    <dxf>
      <font>
        <color indexed="45"/>
      </font>
      <fill>
        <patternFill>
          <bgColor indexed="45"/>
        </patternFill>
      </fill>
    </dxf>
    <dxf>
      <font>
        <b/>
        <i val="0"/>
        <color indexed="12"/>
      </font>
    </dxf>
    <dxf>
      <font>
        <b/>
        <i val="0"/>
        <color indexed="12"/>
      </font>
      <fill>
        <patternFill patternType="solid"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indexed="20"/>
      </font>
    </dxf>
    <dxf>
      <font>
        <color indexed="20"/>
      </font>
      <fill>
        <patternFill>
          <bgColor indexed="20"/>
        </patternFill>
      </fill>
    </dxf>
    <dxf>
      <font>
        <b/>
        <i val="0"/>
        <color indexed="12"/>
      </font>
    </dxf>
    <dxf>
      <font>
        <color indexed="12"/>
      </font>
      <fill>
        <patternFill>
          <bgColor indexed="39"/>
        </patternFill>
      </fill>
    </dxf>
    <dxf>
      <font>
        <b/>
        <i val="0"/>
        <color indexed="57"/>
      </font>
      <fill>
        <patternFill patternType="none">
          <bgColor indexed="65"/>
        </patternFill>
      </fill>
    </dxf>
    <dxf>
      <font>
        <color indexed="57"/>
      </font>
      <fill>
        <patternFill>
          <bgColor indexed="57"/>
        </patternFill>
      </fill>
    </dxf>
    <dxf>
      <font>
        <b/>
        <i val="0"/>
        <color indexed="14"/>
      </font>
      <fill>
        <patternFill patternType="none">
          <bgColor indexed="65"/>
        </patternFill>
      </fill>
    </dxf>
    <dxf>
      <font>
        <color indexed="45"/>
      </font>
      <fill>
        <patternFill>
          <bgColor indexed="45"/>
        </patternFill>
      </fill>
    </dxf>
    <dxf>
      <font>
        <b/>
        <i val="0"/>
        <color indexed="28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ont>
        <b/>
        <i/>
        <color indexed="16"/>
      </font>
      <fill>
        <patternFill>
          <bgColor indexed="42"/>
        </patternFill>
      </fill>
    </dxf>
    <dxf>
      <font>
        <b/>
        <i val="0"/>
        <color indexed="18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7</xdr:row>
      <xdr:rowOff>0</xdr:rowOff>
    </xdr:from>
    <xdr:to>
      <xdr:col>34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000" y="1085850"/>
          <a:ext cx="3429000" cy="285750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Etape - </a:t>
          </a:r>
          <a:r>
            <a:rPr lang="en-US" cap="none" sz="1000" b="1" i="0" u="none" baseline="0">
              <a:solidFill>
                <a:srgbClr val="800000"/>
              </a:solidFill>
            </a:rPr>
            <a:t>EUNS10</a:t>
          </a:r>
          <a:r>
            <a:rPr lang="en-US" cap="none" sz="1000" b="1" i="0" u="none" baseline="0">
              <a:solidFill>
                <a:srgbClr val="FF00FF"/>
              </a:solidFill>
            </a:rPr>
            <a:t>   </a:t>
          </a:r>
          <a:r>
            <a:rPr lang="en-US" cap="none" sz="1000" b="1" i="0" u="none" baseline="0">
              <a:solidFill>
                <a:srgbClr val="FF0000"/>
              </a:solidFill>
            </a:rPr>
            <a:t>SJE   </a:t>
          </a:r>
          <a:r>
            <a:rPr lang="en-US" cap="none" sz="1000" b="1" i="0" u="none" baseline="0">
              <a:solidFill>
                <a:srgbClr val="0000FF"/>
              </a:solidFill>
            </a:rPr>
            <a:t>SCO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23</xdr:col>
      <xdr:colOff>0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572000" y="1085850"/>
          <a:ext cx="4191000" cy="28575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Version Diplôme - </a:t>
          </a:r>
          <a:r>
            <a:rPr lang="en-US" cap="none" sz="1000" b="1" i="0" u="none" baseline="0">
              <a:solidFill>
                <a:srgbClr val="0000FF"/>
              </a:solidFill>
            </a:rPr>
            <a:t>400   </a:t>
          </a:r>
          <a:r>
            <a:rPr lang="en-US" cap="none" sz="1000" b="1" i="0" u="none" baseline="0">
              <a:solidFill>
                <a:srgbClr val="FF0000"/>
              </a:solidFill>
            </a:rPr>
            <a:t>SJE   </a:t>
          </a:r>
          <a:r>
            <a:rPr lang="en-US" cap="none" sz="1000" b="1" i="0" u="none" baseline="0">
              <a:solidFill>
                <a:srgbClr val="0000FF"/>
              </a:solidFill>
            </a:rPr>
            <a:t>---</a:t>
          </a:r>
          <a:r>
            <a:rPr lang="en-US" cap="none" sz="1000" b="1" i="0" u="none" baseline="0">
              <a:solidFill>
                <a:srgbClr val="FF0000"/>
              </a:solidFill>
            </a:rPr>
            <a:t>    TER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10</xdr:col>
      <xdr:colOff>0</xdr:colOff>
      <xdr:row>10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81000" y="1085850"/>
          <a:ext cx="3429000" cy="285750"/>
        </a:xfrm>
        <a:prstGeom prst="rect">
          <a:avLst/>
        </a:prstGeom>
        <a:solidFill>
          <a:srgbClr val="CC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Diplôme - </a:t>
          </a:r>
          <a:r>
            <a:rPr lang="en-US" cap="none" sz="1000" b="1" i="0" u="none" baseline="0">
              <a:solidFill>
                <a:srgbClr val="800000"/>
              </a:solidFill>
            </a:rPr>
            <a:t>EU3INS4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0</xdr:colOff>
      <xdr:row>8</xdr:row>
      <xdr:rowOff>95250</xdr:rowOff>
    </xdr:from>
    <xdr:to>
      <xdr:col>12</xdr:col>
      <xdr:colOff>0</xdr:colOff>
      <xdr:row>8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3810000" y="1276350"/>
          <a:ext cx="762000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oval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95250</xdr:rowOff>
    </xdr:from>
    <xdr:to>
      <xdr:col>25</xdr:col>
      <xdr:colOff>0</xdr:colOff>
      <xdr:row>8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8763000" y="1276350"/>
          <a:ext cx="762000" cy="0"/>
        </a:xfrm>
        <a:prstGeom prst="straightConnector1">
          <a:avLst/>
        </a:prstGeom>
        <a:noFill/>
        <a:ln w="15875" cmpd="sng">
          <a:solidFill>
            <a:srgbClr val="008000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8</xdr:row>
      <xdr:rowOff>95250</xdr:rowOff>
    </xdr:from>
    <xdr:to>
      <xdr:col>36</xdr:col>
      <xdr:colOff>0</xdr:colOff>
      <xdr:row>8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2954000" y="1276350"/>
          <a:ext cx="762000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oval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10</xdr:row>
      <xdr:rowOff>0</xdr:rowOff>
    </xdr:from>
    <xdr:to>
      <xdr:col>10</xdr:col>
      <xdr:colOff>0</xdr:colOff>
      <xdr:row>31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23900" y="1371600"/>
          <a:ext cx="3086100" cy="2000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DU</a:t>
          </a:r>
          <a:r>
            <a:rPr lang="en-US" cap="none" sz="1000" b="0" i="0" u="none" baseline="0">
              <a:solidFill>
                <a:srgbClr val="000000"/>
              </a:solidFill>
            </a:rPr>
            <a:t> - </a:t>
          </a:r>
          <a:r>
            <a:rPr lang="en-US" cap="none" sz="1000" b="1" i="0" u="none" baseline="0">
              <a:solidFill>
                <a:srgbClr val="008000"/>
              </a:solidFill>
            </a:rPr>
            <a:t>INSP - PREPA TALENTS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Etablissement : </a:t>
          </a:r>
          <a:r>
            <a:rPr lang="en-US" cap="none" sz="1000" b="1" i="0" u="none" baseline="0">
              <a:solidFill>
                <a:srgbClr val="800000"/>
              </a:solidFill>
            </a:rPr>
            <a:t>0660437S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Cycle : </a:t>
          </a:r>
          <a:r>
            <a:rPr lang="en-US" cap="none" sz="1000" b="1" i="0" u="none" baseline="0">
              <a:solidFill>
                <a:srgbClr val="FF0000"/>
              </a:solidFill>
            </a:rPr>
            <a:t>2 ~ Second cycle
</a:t>
          </a:r>
          <a:r>
            <a:rPr lang="en-US" cap="none" sz="1000" b="0" i="0" u="none" baseline="0">
              <a:solidFill>
                <a:srgbClr val="000000"/>
              </a:solidFill>
            </a:rPr>
            <a:t>type Diplôme : </a:t>
          </a:r>
          <a:r>
            <a:rPr lang="en-US" cap="none" sz="1000" b="1" i="0" u="none" baseline="0">
              <a:solidFill>
                <a:srgbClr val="FF0000"/>
              </a:solidFill>
            </a:rPr>
            <a:t>73 ~ Diplôme d'Université 2cycle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Domaine : </a:t>
          </a:r>
          <a:r>
            <a:rPr lang="en-US" cap="none" sz="1000" b="1" i="0" u="none" baseline="0">
              <a:solidFill>
                <a:srgbClr val="FF0000"/>
              </a:solidFill>
            </a:rPr>
            <a:t>DEG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Nature : </a:t>
          </a:r>
          <a:r>
            <a:rPr lang="en-US" cap="none" sz="1000" b="1" i="0" u="none" baseline="0">
              <a:solidFill>
                <a:srgbClr val="FF0000"/>
              </a:solidFill>
            </a:rPr>
            <a:t>3 ~ Diplôme d'université non homologué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Sect Discip : </a:t>
          </a:r>
          <a:r>
            <a:rPr lang="en-US" cap="none" sz="1000" b="1" i="0" u="none" baseline="0">
              <a:solidFill>
                <a:srgbClr val="FF0000"/>
              </a:solidFill>
            </a:rPr>
            <a:t>0061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Niv Interministériel : </a:t>
          </a:r>
          <a:r>
            <a:rPr lang="en-US" cap="none" sz="1000" b="1" i="0" u="none" baseline="0">
              <a:solidFill>
                <a:srgbClr val="FF0000"/>
              </a:solidFill>
            </a:rPr>
            <a:t> 2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Sécurité : </a:t>
          </a:r>
          <a:r>
            <a:rPr lang="en-US" cap="none" sz="1000" b="1" i="0" u="none" baseline="0">
              <a:solidFill>
                <a:srgbClr val="FF0000"/>
              </a:solidFill>
            </a:rPr>
            <a:t>NON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Accident de travail : </a:t>
          </a:r>
          <a:r>
            <a:rPr lang="en-US" cap="none" sz="1000" b="1" i="0" u="none" baseline="0">
              <a:solidFill>
                <a:srgbClr val="FF0000"/>
              </a:solidFill>
            </a:rPr>
            <a:t>OUI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342900</xdr:colOff>
      <xdr:row>31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1000" y="1371600"/>
          <a:ext cx="342900" cy="2000250"/>
        </a:xfrm>
        <a:prstGeom prst="rect">
          <a:avLst/>
        </a:prstGeom>
        <a:solidFill>
          <a:srgbClr val="CC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10</xdr:row>
      <xdr:rowOff>0</xdr:rowOff>
    </xdr:from>
    <xdr:to>
      <xdr:col>23</xdr:col>
      <xdr:colOff>0</xdr:colOff>
      <xdr:row>25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914900" y="1371600"/>
          <a:ext cx="3848100" cy="14287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DU </a:t>
          </a:r>
          <a:r>
            <a:rPr lang="en-US" cap="none" sz="1000" b="1" i="0" u="none" baseline="0">
              <a:solidFill>
                <a:srgbClr val="008000"/>
              </a:solidFill>
            </a:rPr>
            <a:t>- INSP - PREPA TALENTS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Durée : </a:t>
          </a:r>
          <a:r>
            <a:rPr lang="en-US" cap="none" sz="1000" b="1" i="0" u="none" baseline="0">
              <a:solidFill>
                <a:srgbClr val="FF0000"/>
              </a:solidFill>
            </a:rPr>
            <a:t>1           </a:t>
          </a:r>
          <a:r>
            <a:rPr lang="en-US" cap="none" sz="1000" b="0" i="0" u="none" baseline="0">
              <a:solidFill>
                <a:srgbClr val="000000"/>
              </a:solidFill>
            </a:rPr>
            <a:t>Crédit : </a:t>
          </a:r>
          <a:r>
            <a:rPr lang="en-US" cap="none" sz="1000" b="1" i="0" u="none" baseline="0">
              <a:solidFill>
                <a:srgbClr val="FF0000"/>
              </a:solidFill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</a:rPr>
            <a:t>Cursus LMD : </a:t>
          </a:r>
          <a:r>
            <a:rPr lang="en-US" cap="none" sz="1000" b="1" i="0" u="none" baseline="0">
              <a:solidFill>
                <a:srgbClr val="FF0000"/>
              </a:solidFill>
            </a:rPr>
            <a:t>---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Recrut/Valid : </a:t>
          </a:r>
          <a:r>
            <a:rPr lang="en-US" cap="none" sz="1000" b="1" i="0" u="none" baseline="0">
              <a:solidFill>
                <a:srgbClr val="FF0000"/>
              </a:solidFill>
            </a:rPr>
            <a:t>2022</a:t>
          </a:r>
          <a:r>
            <a:rPr lang="en-US" cap="none" sz="1000" b="1" i="0" u="none" baseline="0">
              <a:solidFill>
                <a:srgbClr val="8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à</a:t>
          </a:r>
          <a:r>
            <a:rPr lang="en-US" cap="none" sz="1000" b="1" i="0" u="none" baseline="0">
              <a:solidFill>
                <a:srgbClr val="800000"/>
              </a:solidFill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</a:rPr>
            <a:t>2023    </a:t>
          </a:r>
          <a:r>
            <a:rPr lang="en-US" cap="none" sz="1000" b="0" i="0" u="none" baseline="0">
              <a:solidFill>
                <a:srgbClr val="000000"/>
              </a:solidFill>
            </a:rPr>
            <a:t>Dossier : </a:t>
          </a:r>
          <a:r>
            <a:rPr lang="en-US" cap="none" sz="1000" b="1" i="0" u="none" baseline="0">
              <a:solidFill>
                <a:srgbClr val="FF0000"/>
              </a:solidFill>
            </a:rPr>
            <a:t>XXXX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Modèle Dip : </a:t>
          </a:r>
          <a:r>
            <a:rPr lang="en-US" cap="none" sz="1000" b="1" i="0" u="none" baseline="0">
              <a:solidFill>
                <a:srgbClr val="FF0000"/>
              </a:solidFill>
            </a:rPr>
            <a:t>????</a:t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342900</xdr:colOff>
      <xdr:row>25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572000" y="1371600"/>
          <a:ext cx="342900" cy="142875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342900</xdr:colOff>
      <xdr:row>10</xdr:row>
      <xdr:rowOff>0</xdr:rowOff>
    </xdr:from>
    <xdr:to>
      <xdr:col>34</xdr:col>
      <xdr:colOff>0</xdr:colOff>
      <xdr:row>21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867900" y="1371600"/>
          <a:ext cx="3086100" cy="10477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SJE</a:t>
          </a:r>
          <a:r>
            <a:rPr lang="en-US" cap="none" sz="1000" b="1" i="0" u="none" baseline="0">
              <a:solidFill>
                <a:srgbClr val="0000FF"/>
              </a:solidFill>
            </a:rPr>
            <a:t> - DU</a:t>
          </a:r>
          <a:r>
            <a:rPr lang="en-US" cap="none" sz="1000" b="1" i="0" u="none" baseline="0">
              <a:solidFill>
                <a:srgbClr val="000000"/>
              </a:solidFill>
            </a:rPr>
            <a:t> - </a:t>
          </a:r>
          <a:r>
            <a:rPr lang="en-US" cap="none" sz="1000" b="1" i="0" u="none" baseline="0">
              <a:solidFill>
                <a:srgbClr val="800000"/>
              </a:solidFill>
            </a:rPr>
            <a:t>INSP - PREPA TALENTS</a:t>
          </a:r>
          <a:r>
            <a:rPr lang="en-US" cap="none" sz="1000" b="1" i="0" u="none" baseline="0">
              <a:solidFill>
                <a:srgbClr val="008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Cycle : </a:t>
          </a:r>
          <a:r>
            <a:rPr lang="en-US" cap="none" sz="1000" b="1" i="0" u="none" baseline="0">
              <a:solidFill>
                <a:srgbClr val="FF0000"/>
              </a:solidFill>
            </a:rPr>
            <a:t>2 ~ Second cycle
</a:t>
          </a:r>
          <a:r>
            <a:rPr lang="en-US" cap="none" sz="1000" b="0" i="0" u="none" baseline="0">
              <a:solidFill>
                <a:srgbClr val="000000"/>
              </a:solidFill>
            </a:rPr>
            <a:t>Cursus LMD : </a:t>
          </a:r>
          <a:r>
            <a:rPr lang="en-US" cap="none" sz="1000" b="1" i="0" u="none" baseline="0">
              <a:solidFill>
                <a:srgbClr val="FF0000"/>
              </a:solidFill>
            </a:rPr>
            <a:t>---             </a:t>
          </a:r>
          <a:r>
            <a:rPr lang="en-US" cap="none" sz="1000" b="0" i="0" u="none" baseline="0">
              <a:solidFill>
                <a:srgbClr val="000000"/>
              </a:solidFill>
            </a:rPr>
            <a:t>Action LOLF : </a:t>
          </a:r>
          <a:r>
            <a:rPr lang="en-US" cap="none" sz="1000" b="1" i="0" u="none" baseline="0">
              <a:solidFill>
                <a:srgbClr val="FF0000"/>
              </a:solidFill>
            </a:rPr>
            <a:t>---   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Securité : </a:t>
          </a:r>
          <a:r>
            <a:rPr lang="en-US" cap="none" sz="1000" b="1" i="0" u="none" baseline="0">
              <a:solidFill>
                <a:srgbClr val="FF0000"/>
              </a:solidFill>
            </a:rPr>
            <a:t>OUI                </a:t>
          </a:r>
          <a:r>
            <a:rPr lang="en-US" cap="none" sz="1000" b="0" i="0" u="none" baseline="0">
              <a:solidFill>
                <a:srgbClr val="000000"/>
              </a:solidFill>
            </a:rPr>
            <a:t>   OPI : </a:t>
          </a:r>
          <a:r>
            <a:rPr lang="en-US" cap="none" sz="1000" b="1" i="0" u="none" baseline="0">
              <a:solidFill>
                <a:srgbClr val="FF0000"/>
              </a:solidFill>
            </a:rPr>
            <a:t>accés libre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Accident de travail : </a:t>
          </a:r>
          <a:r>
            <a:rPr lang="en-US" cap="none" sz="1000" b="1" i="0" u="none" baseline="0">
              <a:solidFill>
                <a:srgbClr val="FF0000"/>
              </a:solidFill>
            </a:rPr>
            <a:t>OUI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361950</xdr:colOff>
      <xdr:row>21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525000" y="1371600"/>
          <a:ext cx="361950" cy="1047750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7</xdr:row>
      <xdr:rowOff>0</xdr:rowOff>
    </xdr:from>
    <xdr:to>
      <xdr:col>45</xdr:col>
      <xdr:colOff>342900</xdr:colOff>
      <xdr:row>10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3716000" y="1085850"/>
          <a:ext cx="3771900" cy="285750"/>
        </a:xfrm>
        <a:prstGeom prst="rect">
          <a:avLst/>
        </a:prstGeom>
        <a:solidFill>
          <a:srgbClr val="FFCC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Version Etape - </a:t>
          </a:r>
          <a:r>
            <a:rPr lang="en-US" cap="none" sz="1000" b="1" i="0" u="none" baseline="0">
              <a:solidFill>
                <a:srgbClr val="333399"/>
              </a:solidFill>
            </a:rPr>
            <a:t>400 -  </a:t>
          </a:r>
          <a:r>
            <a:rPr lang="en-US" cap="none" sz="1000" b="1" i="0" u="none" baseline="0">
              <a:solidFill>
                <a:srgbClr val="FF0000"/>
              </a:solidFill>
            </a:rPr>
            <a:t>SJE  </a:t>
          </a:r>
          <a:r>
            <a:rPr lang="en-US" cap="none" sz="1000" b="1" i="0" u="none" baseline="0">
              <a:solidFill>
                <a:srgbClr val="0000FF"/>
              </a:solidFill>
            </a:rPr>
            <a:t> SJE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36</xdr:col>
      <xdr:colOff>0</xdr:colOff>
      <xdr:row>10</xdr:row>
      <xdr:rowOff>0</xdr:rowOff>
    </xdr:from>
    <xdr:to>
      <xdr:col>36</xdr:col>
      <xdr:colOff>304800</xdr:colOff>
      <xdr:row>16</xdr:row>
      <xdr:rowOff>95250</xdr:rowOff>
    </xdr:to>
    <xdr:sp>
      <xdr:nvSpPr>
        <xdr:cNvPr id="14" name="Rectangle 14"/>
        <xdr:cNvSpPr>
          <a:spLocks/>
        </xdr:cNvSpPr>
      </xdr:nvSpPr>
      <xdr:spPr>
        <a:xfrm>
          <a:off x="13716000" y="1371600"/>
          <a:ext cx="304800" cy="666750"/>
        </a:xfrm>
        <a:prstGeom prst="rect">
          <a:avLst/>
        </a:prstGeom>
        <a:solidFill>
          <a:srgbClr val="FFCC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304800</xdr:colOff>
      <xdr:row>10</xdr:row>
      <xdr:rowOff>0</xdr:rowOff>
    </xdr:from>
    <xdr:to>
      <xdr:col>45</xdr:col>
      <xdr:colOff>342900</xdr:colOff>
      <xdr:row>17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4020800" y="1371600"/>
          <a:ext cx="3467100" cy="6667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DU</a:t>
          </a:r>
          <a:r>
            <a:rPr lang="en-US" cap="none" sz="1000" b="0" i="0" u="none" baseline="0">
              <a:solidFill>
                <a:srgbClr val="800080"/>
              </a:solidFill>
            </a:rPr>
            <a:t> - </a:t>
          </a:r>
          <a:r>
            <a:rPr lang="en-US" cap="none" sz="1000" b="1" i="0" u="none" baseline="0">
              <a:solidFill>
                <a:srgbClr val="339966"/>
              </a:solidFill>
            </a:rPr>
            <a:t>INSP - PREPA TALENTS</a:t>
          </a:r>
          <a:r>
            <a:rPr lang="en-US" cap="none" sz="1000" b="0" i="0" u="none" baseline="0">
              <a:solidFill>
                <a:srgbClr val="800080"/>
              </a:solidFill>
            </a:rPr>
            <a:t> - </a:t>
          </a:r>
          <a:r>
            <a:rPr lang="en-US" cap="none" sz="1000" b="1" i="0" u="none" baseline="0">
              <a:solidFill>
                <a:srgbClr val="800080"/>
              </a:solidFill>
            </a:rPr>
            <a:t>2022-2023 2023-2024</a:t>
          </a:r>
          <a:r>
            <a:rPr lang="en-US" cap="none" sz="1000" b="0" i="0" u="none" baseline="0">
              <a:solidFill>
                <a:srgbClr val="800080"/>
              </a:solidFill>
            </a:rPr>
            <a:t> - </a:t>
          </a:r>
          <a:r>
            <a:rPr lang="en-US" cap="none" sz="1000" b="1" i="0" u="none" baseline="0">
              <a:solidFill>
                <a:srgbClr val="0000FF"/>
              </a:solidFill>
            </a:rPr>
            <a:t>Perpignan
</a:t>
          </a:r>
          <a:r>
            <a:rPr lang="en-US" cap="none" sz="1000" b="0" i="0" u="none" baseline="0">
              <a:solidFill>
                <a:srgbClr val="000000"/>
              </a:solidFill>
            </a:rPr>
            <a:t>Durée Etape : </a:t>
          </a:r>
          <a:r>
            <a:rPr lang="en-US" cap="none" sz="1000" b="1" i="0" u="none" baseline="0">
              <a:solidFill>
                <a:srgbClr val="FF0000"/>
              </a:solidFill>
            </a:rPr>
            <a:t>AN         </a:t>
          </a:r>
          <a:r>
            <a:rPr lang="en-US" cap="none" sz="1000" b="0" i="0" u="none" baseline="0">
              <a:solidFill>
                <a:srgbClr val="000000"/>
              </a:solidFill>
            </a:rPr>
            <a:t>Crédit : </a:t>
          </a:r>
          <a:r>
            <a:rPr lang="en-US" cap="none" sz="1000" b="1" i="0" u="none" baseline="0">
              <a:solidFill>
                <a:srgbClr val="FF0000"/>
              </a:solidFill>
            </a:rPr>
            <a:t>-
</a:t>
          </a:r>
          <a:r>
            <a:rPr lang="en-US" cap="none" sz="1000" b="0" i="0" u="none" baseline="0">
              <a:solidFill>
                <a:srgbClr val="000000"/>
              </a:solidFill>
            </a:rPr>
            <a:t>Régime : </a:t>
          </a:r>
          <a:r>
            <a:rPr lang="en-US" cap="none" sz="1000" b="0" i="0" u="none" baseline="0">
              <a:solidFill>
                <a:srgbClr val="800000"/>
              </a:solidFill>
            </a:rPr>
            <a:t>Initial</a:t>
          </a:r>
          <a:r>
            <a:rPr lang="en-US" cap="none" sz="1000" b="0" i="0" u="none" baseline="0">
              <a:solidFill>
                <a:srgbClr val="000000"/>
              </a:solidFill>
            </a:rPr>
            <a:t> : </a:t>
          </a:r>
          <a:r>
            <a:rPr lang="en-US" cap="none" sz="1000" b="1" i="0" u="none" baseline="0">
              <a:solidFill>
                <a:srgbClr val="FF0000"/>
              </a:solidFill>
            </a:rPr>
            <a:t>OUI</a:t>
          </a:r>
          <a:r>
            <a:rPr lang="en-US" cap="none" sz="1000" b="0" i="0" u="none" baseline="0">
              <a:solidFill>
                <a:srgbClr val="000000"/>
              </a:solidFill>
            </a:rPr>
            <a:t>    </a:t>
          </a:r>
          <a:r>
            <a:rPr lang="en-US" cap="none" sz="1000" b="0" i="0" u="none" baseline="0">
              <a:solidFill>
                <a:srgbClr val="800000"/>
              </a:solidFill>
            </a:rPr>
            <a:t>Continu</a:t>
          </a:r>
          <a:r>
            <a:rPr lang="en-US" cap="none" sz="1000" b="0" i="0" u="none" baseline="0">
              <a:solidFill>
                <a:srgbClr val="000000"/>
              </a:solidFill>
            </a:rPr>
            <a:t> : </a:t>
          </a:r>
          <a:r>
            <a:rPr lang="en-US" cap="none" sz="1000" b="1" i="0" u="none" baseline="0">
              <a:solidFill>
                <a:srgbClr val="FF0000"/>
              </a:solidFill>
            </a:rPr>
            <a:t>OUI</a:t>
          </a:r>
          <a:r>
            <a:rPr lang="en-US" cap="none" sz="1000" b="0" i="0" u="none" baseline="0">
              <a:solidFill>
                <a:srgbClr val="000000"/>
              </a:solidFill>
            </a:rPr>
            <a:t>   </a:t>
          </a:r>
          <a:r>
            <a:rPr lang="en-US" cap="none" sz="1000" b="0" i="0" u="none" baseline="0">
              <a:solidFill>
                <a:srgbClr val="800000"/>
              </a:solidFill>
            </a:rPr>
            <a:t>Apprentissage</a:t>
          </a:r>
          <a:r>
            <a:rPr lang="en-US" cap="none" sz="1000" b="0" i="0" u="none" baseline="0">
              <a:solidFill>
                <a:srgbClr val="000000"/>
              </a:solidFill>
            </a:rPr>
            <a:t> : </a:t>
          </a:r>
          <a:r>
            <a:rPr lang="en-US" cap="none" sz="1000" b="1" i="0" u="none" baseline="0">
              <a:solidFill>
                <a:srgbClr val="FF0000"/>
              </a:solidFill>
            </a:rPr>
            <a:t>NON</a:t>
          </a:r>
        </a:p>
      </xdr:txBody>
    </xdr:sp>
    <xdr:clientData/>
  </xdr:twoCellAnchor>
  <xdr:twoCellAnchor>
    <xdr:from>
      <xdr:col>20</xdr:col>
      <xdr:colOff>0</xdr:colOff>
      <xdr:row>0</xdr:row>
      <xdr:rowOff>200025</xdr:rowOff>
    </xdr:from>
    <xdr:to>
      <xdr:col>26</xdr:col>
      <xdr:colOff>0</xdr:colOff>
      <xdr:row>4</xdr:row>
      <xdr:rowOff>95250</xdr:rowOff>
    </xdr:to>
    <xdr:sp>
      <xdr:nvSpPr>
        <xdr:cNvPr id="16" name="Rectangle 16"/>
        <xdr:cNvSpPr>
          <a:spLocks/>
        </xdr:cNvSpPr>
      </xdr:nvSpPr>
      <xdr:spPr>
        <a:xfrm>
          <a:off x="7620000" y="200025"/>
          <a:ext cx="2286000" cy="6953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Tarif Année Universitaire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Droit :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Normal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DRT Spé :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23</xdr:col>
      <xdr:colOff>0</xdr:colOff>
      <xdr:row>25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7620000" y="1371600"/>
          <a:ext cx="1143000" cy="14287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Spé sise :
</a:t>
          </a:r>
          <a:r>
            <a:rPr lang="en-US" cap="none" sz="1000" b="0" i="0" u="none" baseline="0">
              <a:solidFill>
                <a:srgbClr val="000000"/>
              </a:solidFill>
            </a:rPr>
            <a:t>Max : </a:t>
          </a:r>
          <a:r>
            <a:rPr lang="en-US" cap="none" sz="1000" b="1" i="0" u="none" baseline="0">
              <a:solidFill>
                <a:srgbClr val="FF0000"/>
              </a:solidFill>
            </a:rPr>
            <a:t>X</a:t>
          </a:r>
          <a:r>
            <a:rPr lang="en-US" cap="none" sz="1000" b="0" i="0" u="none" baseline="0">
              <a:solidFill>
                <a:srgbClr val="000000"/>
              </a:solidFill>
            </a:rPr>
            <a:t>    Min : </a:t>
          </a:r>
          <a:r>
            <a:rPr lang="en-US" cap="none" sz="1000" b="1" i="0" u="none" baseline="0">
              <a:solidFill>
                <a:srgbClr val="FF0000"/>
              </a:solidFill>
            </a:rPr>
            <a:t>X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Spésise 1 : </a:t>
          </a:r>
          <a:r>
            <a:rPr lang="en-US" cap="none" sz="1000" b="1" i="0" u="none" baseline="0">
              <a:solidFill>
                <a:srgbClr val="800080"/>
              </a:solidFill>
            </a:rPr>
            <a:t>XXX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Spésise 2 : </a:t>
          </a:r>
          <a:r>
            <a:rPr lang="en-US" cap="none" sz="1000" b="1" i="0" u="none" baseline="0">
              <a:solidFill>
                <a:srgbClr val="800080"/>
              </a:solidFill>
            </a:rPr>
            <a:t>XXX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Spésise 3 : </a:t>
          </a:r>
          <a:r>
            <a:rPr lang="en-US" cap="none" sz="1000" b="1" i="0" u="none" baseline="0">
              <a:solidFill>
                <a:srgbClr val="800080"/>
              </a:solidFill>
            </a:rPr>
            <a:t>XXX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1</xdr:row>
      <xdr:rowOff>276225</xdr:rowOff>
    </xdr:from>
    <xdr:to>
      <xdr:col>5</xdr:col>
      <xdr:colOff>0</xdr:colOff>
      <xdr:row>13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3815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333375</xdr:colOff>
      <xdr:row>4</xdr:row>
      <xdr:rowOff>114300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87050" y="438150"/>
          <a:ext cx="819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438150</xdr:colOff>
      <xdr:row>7</xdr:row>
      <xdr:rowOff>28575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87050" y="923925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447675</xdr:colOff>
      <xdr:row>7</xdr:row>
      <xdr:rowOff>28575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87050" y="923925"/>
          <a:ext cx="447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8</xdr:row>
      <xdr:rowOff>95250</xdr:rowOff>
    </xdr:from>
    <xdr:to>
      <xdr:col>5</xdr:col>
      <xdr:colOff>0</xdr:colOff>
      <xdr:row>14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381000" y="857250"/>
          <a:ext cx="1524000" cy="571500"/>
          <a:chOff x="24" y="60"/>
          <a:chExt cx="176" cy="6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4" y="90"/>
            <a:ext cx="176" cy="36"/>
          </a:xfrm>
          <a:prstGeom prst="rect">
            <a:avLst/>
          </a:prstGeom>
          <a:solidFill>
            <a:srgbClr val="CCCC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0488" tIns="44450" rIns="90488" bIns="44450"/>
          <a:p>
            <a:pPr algn="l">
              <a:defRPr/>
            </a:pPr>
            <a:r>
              <a:rPr lang="en-US" cap="none" sz="800" b="0" i="0" u="none" baseline="0">
                <a:solidFill>
                  <a:srgbClr val="800080"/>
                </a:solidFill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24" y="60"/>
            <a:ext cx="176" cy="30"/>
          </a:xfrm>
          <a:prstGeom prst="rect">
            <a:avLst/>
          </a:prstGeom>
          <a:solidFill>
            <a:srgbClr val="CCCC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0488" tIns="44450" rIns="90488" bIns="44450"/>
          <a:p>
            <a:pPr algn="l">
              <a:defRPr/>
            </a:pPr>
            <a:r>
              <a:rPr lang="en-US" cap="none" sz="800" b="0" i="0" u="none" baseline="0">
                <a:solidFill>
                  <a:srgbClr val="800080"/>
                </a:solidFill>
              </a:rPr>
              <a:t>Etape - </a:t>
            </a:r>
            <a:r>
              <a:rPr lang="en-US" cap="none" sz="800" b="1" i="0" u="none" baseline="0">
                <a:solidFill>
                  <a:srgbClr val="800080"/>
                </a:solidFill>
              </a:rPr>
              <a:t>EUNS10</a:t>
            </a:r>
            <a:r>
              <a:rPr lang="en-US" cap="none" sz="800" b="0" i="0" u="none" baseline="0">
                <a:solidFill>
                  <a:srgbClr val="800080"/>
                </a:solidFill>
              </a:rPr>
              <a:t>
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32" y="90"/>
            <a:ext cx="159" cy="31"/>
          </a:xfrm>
          <a:prstGeom prst="rect">
            <a:avLst/>
          </a:prstGeom>
          <a:solidFill>
            <a:srgbClr val="C0C0C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0488" tIns="44450" rIns="90488" bIns="4445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VET - </a:t>
            </a:r>
            <a:r>
              <a:rPr lang="en-US" cap="none" sz="800" b="1" i="0" u="none" baseline="0">
                <a:solidFill>
                  <a:srgbClr val="333399"/>
                </a:solidFill>
              </a:rPr>
              <a:t>400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- DU - INSP - PREPA TALENTS
</a:t>
            </a:r>
          </a:p>
        </xdr:txBody>
      </xdr:sp>
    </xdr:grpSp>
    <xdr:clientData/>
  </xdr:twoCellAnchor>
  <xdr:twoCellAnchor>
    <xdr:from>
      <xdr:col>7</xdr:col>
      <xdr:colOff>0</xdr:colOff>
      <xdr:row>11</xdr:row>
      <xdr:rowOff>0</xdr:rowOff>
    </xdr:from>
    <xdr:to>
      <xdr:col>11</xdr:col>
      <xdr:colOff>0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667000" y="1047750"/>
          <a:ext cx="1524000" cy="476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</a:rPr>
            <a:t>EUNS0A01</a:t>
          </a:r>
          <a:r>
            <a:rPr lang="en-US" cap="none" sz="800" b="0" i="0" u="none" baseline="0">
              <a:solidFill>
                <a:srgbClr val="800080"/>
              </a:solidFill>
            </a:rPr>
            <a:t> – </a:t>
          </a:r>
          <a:r>
            <a:rPr lang="en-US" cap="none" sz="800" b="1" i="0" u="none" baseline="0">
              <a:solidFill>
                <a:srgbClr val="FF0000"/>
              </a:solidFill>
            </a:rPr>
            <a:t>O</a:t>
          </a:r>
          <a:r>
            <a:rPr lang="en-US" cap="none" sz="800" b="0" i="0" u="none" baseline="0">
              <a:solidFill>
                <a:srgbClr val="800080"/>
              </a:solidFill>
            </a:rPr>
            <a:t>
</a:t>
          </a:r>
          <a:r>
            <a:rPr lang="en-US" cap="none" sz="800" b="0" i="0" u="none" baseline="0">
              <a:solidFill>
                <a:srgbClr val="800080"/>
              </a:solidFill>
            </a:rPr>
            <a:t>Liste Année
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11</xdr:col>
      <xdr:colOff>0</xdr:colOff>
      <xdr:row>21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667000" y="1714500"/>
          <a:ext cx="1524000" cy="285750"/>
        </a:xfrm>
        <a:prstGeom prst="round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EUNSAN11</a:t>
          </a:r>
          <a:r>
            <a:rPr lang="en-US" cap="none" sz="800" b="0" i="0" u="none" baseline="0">
              <a:solidFill>
                <a:srgbClr val="000000"/>
              </a:solidFill>
            </a:rPr>
            <a:t> - AN - DU - INSP
</a:t>
          </a:r>
        </a:p>
      </xdr:txBody>
    </xdr:sp>
    <xdr:clientData/>
  </xdr:twoCellAnchor>
  <xdr:twoCellAnchor>
    <xdr:from>
      <xdr:col>4</xdr:col>
      <xdr:colOff>381000</xdr:colOff>
      <xdr:row>12</xdr:row>
      <xdr:rowOff>95250</xdr:rowOff>
    </xdr:from>
    <xdr:to>
      <xdr:col>6</xdr:col>
      <xdr:colOff>381000</xdr:colOff>
      <xdr:row>12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905000" y="1238250"/>
          <a:ext cx="762000" cy="0"/>
        </a:xfrm>
        <a:prstGeom prst="straightConnector1">
          <a:avLst/>
        </a:prstGeom>
        <a:noFill/>
        <a:ln w="15875" cmpd="sng">
          <a:solidFill>
            <a:srgbClr val="FF0000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17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3429000" y="1524000"/>
          <a:ext cx="0" cy="1905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38100</xdr:rowOff>
    </xdr:from>
    <xdr:to>
      <xdr:col>13</xdr:col>
      <xdr:colOff>381000</xdr:colOff>
      <xdr:row>19</xdr:row>
      <xdr:rowOff>47625</xdr:rowOff>
    </xdr:to>
    <xdr:sp>
      <xdr:nvSpPr>
        <xdr:cNvPr id="9" name="AutoShape 12"/>
        <xdr:cNvSpPr>
          <a:spLocks/>
        </xdr:cNvSpPr>
      </xdr:nvSpPr>
      <xdr:spPr>
        <a:xfrm flipV="1">
          <a:off x="4191000" y="1847850"/>
          <a:ext cx="1143000" cy="9525"/>
        </a:xfrm>
        <a:prstGeom prst="straightConnector1">
          <a:avLst/>
        </a:prstGeom>
        <a:noFill/>
        <a:ln w="15875" cmpd="sng">
          <a:solidFill>
            <a:srgbClr val="80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95250</xdr:rowOff>
    </xdr:from>
    <xdr:to>
      <xdr:col>19</xdr:col>
      <xdr:colOff>0</xdr:colOff>
      <xdr:row>21</xdr:row>
      <xdr:rowOff>95250</xdr:rowOff>
    </xdr:to>
    <xdr:sp>
      <xdr:nvSpPr>
        <xdr:cNvPr id="10" name="Rectangle 16"/>
        <xdr:cNvSpPr>
          <a:spLocks/>
        </xdr:cNvSpPr>
      </xdr:nvSpPr>
      <xdr:spPr>
        <a:xfrm>
          <a:off x="5334000" y="1619250"/>
          <a:ext cx="1905000" cy="476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</a:rPr>
            <a:t>EUNS0M01</a:t>
          </a:r>
          <a:r>
            <a:rPr lang="en-US" cap="none" sz="800" b="0" i="0" u="none" baseline="0">
              <a:solidFill>
                <a:srgbClr val="800080"/>
              </a:solidFill>
            </a:rPr>
            <a:t> – </a:t>
          </a:r>
          <a:r>
            <a:rPr lang="en-US" cap="none" sz="800" b="1" i="0" u="none" baseline="0">
              <a:solidFill>
                <a:srgbClr val="FF0000"/>
              </a:solidFill>
            </a:rPr>
            <a:t>O</a:t>
          </a:r>
          <a:r>
            <a:rPr lang="en-US" cap="none" sz="800" b="0" i="0" u="none" baseline="0">
              <a:solidFill>
                <a:srgbClr val="800080"/>
              </a:solidFill>
            </a:rPr>
            <a:t>
</a:t>
          </a:r>
          <a:r>
            <a:rPr lang="en-US" cap="none" sz="800" b="0" i="0" u="none" baseline="0">
              <a:solidFill>
                <a:srgbClr val="800080"/>
              </a:solidFill>
            </a:rPr>
            <a:t>Liste Mat DU - INSP
</a:t>
          </a:r>
        </a:p>
      </xdr:txBody>
    </xdr:sp>
    <xdr:clientData/>
  </xdr:twoCellAnchor>
  <xdr:twoCellAnchor>
    <xdr:from>
      <xdr:col>16</xdr:col>
      <xdr:colOff>257175</xdr:colOff>
      <xdr:row>21</xdr:row>
      <xdr:rowOff>95250</xdr:rowOff>
    </xdr:from>
    <xdr:to>
      <xdr:col>16</xdr:col>
      <xdr:colOff>257175</xdr:colOff>
      <xdr:row>23</xdr:row>
      <xdr:rowOff>95250</xdr:rowOff>
    </xdr:to>
    <xdr:sp>
      <xdr:nvSpPr>
        <xdr:cNvPr id="11" name="AutoShape 17"/>
        <xdr:cNvSpPr>
          <a:spLocks/>
        </xdr:cNvSpPr>
      </xdr:nvSpPr>
      <xdr:spPr>
        <a:xfrm flipH="1">
          <a:off x="6353175" y="2095500"/>
          <a:ext cx="9525" cy="1905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21</xdr:row>
      <xdr:rowOff>95250</xdr:rowOff>
    </xdr:from>
    <xdr:to>
      <xdr:col>16</xdr:col>
      <xdr:colOff>257175</xdr:colOff>
      <xdr:row>66</xdr:row>
      <xdr:rowOff>76200</xdr:rowOff>
    </xdr:to>
    <xdr:sp>
      <xdr:nvSpPr>
        <xdr:cNvPr id="12" name="AutoShape 18"/>
        <xdr:cNvSpPr>
          <a:spLocks/>
        </xdr:cNvSpPr>
      </xdr:nvSpPr>
      <xdr:spPr>
        <a:xfrm flipH="1">
          <a:off x="6353175" y="2095500"/>
          <a:ext cx="9525" cy="42672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66</xdr:row>
      <xdr:rowOff>66675</xdr:rowOff>
    </xdr:from>
    <xdr:to>
      <xdr:col>18</xdr:col>
      <xdr:colOff>381000</xdr:colOff>
      <xdr:row>69</xdr:row>
      <xdr:rowOff>66675</xdr:rowOff>
    </xdr:to>
    <xdr:sp>
      <xdr:nvSpPr>
        <xdr:cNvPr id="13" name="AutoShape 21"/>
        <xdr:cNvSpPr>
          <a:spLocks/>
        </xdr:cNvSpPr>
      </xdr:nvSpPr>
      <xdr:spPr>
        <a:xfrm>
          <a:off x="5334000" y="6353175"/>
          <a:ext cx="1905000" cy="285750"/>
        </a:xfrm>
        <a:prstGeom prst="roundRect">
          <a:avLst/>
        </a:prstGeom>
        <a:solidFill>
          <a:srgbClr val="FF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EUNS0EX1</a:t>
          </a:r>
          <a:r>
            <a:rPr lang="en-US" cap="none" sz="800" b="0" i="0" u="none" baseline="0">
              <a:solidFill>
                <a:srgbClr val="000000"/>
              </a:solidFill>
            </a:rPr>
            <a:t> - Examen terminal</a:t>
          </a:r>
        </a:p>
      </xdr:txBody>
    </xdr:sp>
    <xdr:clientData/>
  </xdr:twoCellAnchor>
  <xdr:twoCellAnchor>
    <xdr:from>
      <xdr:col>13</xdr:col>
      <xdr:colOff>381000</xdr:colOff>
      <xdr:row>62</xdr:row>
      <xdr:rowOff>0</xdr:rowOff>
    </xdr:from>
    <xdr:to>
      <xdr:col>18</xdr:col>
      <xdr:colOff>381000</xdr:colOff>
      <xdr:row>65</xdr:row>
      <xdr:rowOff>0</xdr:rowOff>
    </xdr:to>
    <xdr:sp>
      <xdr:nvSpPr>
        <xdr:cNvPr id="14" name="AutoShape 20"/>
        <xdr:cNvSpPr>
          <a:spLocks/>
        </xdr:cNvSpPr>
      </xdr:nvSpPr>
      <xdr:spPr>
        <a:xfrm>
          <a:off x="5334000" y="5905500"/>
          <a:ext cx="1905000" cy="285750"/>
        </a:xfrm>
        <a:prstGeom prst="round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EUNS0PO1</a:t>
          </a:r>
          <a:r>
            <a:rPr lang="en-US" cap="none" sz="800" b="0" i="0" u="none" baseline="0">
              <a:solidFill>
                <a:srgbClr val="000000"/>
              </a:solidFill>
            </a:rPr>
            <a:t> - Prépa épreuves orales
</a:t>
          </a:r>
        </a:p>
      </xdr:txBody>
    </xdr:sp>
    <xdr:clientData/>
  </xdr:twoCellAnchor>
  <xdr:twoCellAnchor>
    <xdr:from>
      <xdr:col>16</xdr:col>
      <xdr:colOff>257175</xdr:colOff>
      <xdr:row>21</xdr:row>
      <xdr:rowOff>95250</xdr:rowOff>
    </xdr:from>
    <xdr:to>
      <xdr:col>16</xdr:col>
      <xdr:colOff>276225</xdr:colOff>
      <xdr:row>61</xdr:row>
      <xdr:rowOff>95250</xdr:rowOff>
    </xdr:to>
    <xdr:sp>
      <xdr:nvSpPr>
        <xdr:cNvPr id="15" name="AutoShape 18"/>
        <xdr:cNvSpPr>
          <a:spLocks/>
        </xdr:cNvSpPr>
      </xdr:nvSpPr>
      <xdr:spPr>
        <a:xfrm>
          <a:off x="6353175" y="2095500"/>
          <a:ext cx="9525" cy="38100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21</xdr:row>
      <xdr:rowOff>95250</xdr:rowOff>
    </xdr:from>
    <xdr:to>
      <xdr:col>16</xdr:col>
      <xdr:colOff>276225</xdr:colOff>
      <xdr:row>57</xdr:row>
      <xdr:rowOff>85725</xdr:rowOff>
    </xdr:to>
    <xdr:sp>
      <xdr:nvSpPr>
        <xdr:cNvPr id="16" name="AutoShape 18"/>
        <xdr:cNvSpPr>
          <a:spLocks/>
        </xdr:cNvSpPr>
      </xdr:nvSpPr>
      <xdr:spPr>
        <a:xfrm>
          <a:off x="6353175" y="2095500"/>
          <a:ext cx="9525" cy="341947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21</xdr:row>
      <xdr:rowOff>95250</xdr:rowOff>
    </xdr:from>
    <xdr:to>
      <xdr:col>16</xdr:col>
      <xdr:colOff>276225</xdr:colOff>
      <xdr:row>53</xdr:row>
      <xdr:rowOff>66675</xdr:rowOff>
    </xdr:to>
    <xdr:sp>
      <xdr:nvSpPr>
        <xdr:cNvPr id="17" name="AutoShape 18"/>
        <xdr:cNvSpPr>
          <a:spLocks/>
        </xdr:cNvSpPr>
      </xdr:nvSpPr>
      <xdr:spPr>
        <a:xfrm>
          <a:off x="6353175" y="2095500"/>
          <a:ext cx="9525" cy="30194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21</xdr:row>
      <xdr:rowOff>95250</xdr:rowOff>
    </xdr:from>
    <xdr:to>
      <xdr:col>16</xdr:col>
      <xdr:colOff>276225</xdr:colOff>
      <xdr:row>45</xdr:row>
      <xdr:rowOff>19050</xdr:rowOff>
    </xdr:to>
    <xdr:sp>
      <xdr:nvSpPr>
        <xdr:cNvPr id="18" name="AutoShape 18"/>
        <xdr:cNvSpPr>
          <a:spLocks/>
        </xdr:cNvSpPr>
      </xdr:nvSpPr>
      <xdr:spPr>
        <a:xfrm>
          <a:off x="6353175" y="2095500"/>
          <a:ext cx="9525" cy="2209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21</xdr:row>
      <xdr:rowOff>95250</xdr:rowOff>
    </xdr:from>
    <xdr:to>
      <xdr:col>16</xdr:col>
      <xdr:colOff>276225</xdr:colOff>
      <xdr:row>40</xdr:row>
      <xdr:rowOff>85725</xdr:rowOff>
    </xdr:to>
    <xdr:sp>
      <xdr:nvSpPr>
        <xdr:cNvPr id="19" name="AutoShape 18"/>
        <xdr:cNvSpPr>
          <a:spLocks/>
        </xdr:cNvSpPr>
      </xdr:nvSpPr>
      <xdr:spPr>
        <a:xfrm>
          <a:off x="6353175" y="2095500"/>
          <a:ext cx="9525" cy="18002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21</xdr:row>
      <xdr:rowOff>95250</xdr:rowOff>
    </xdr:from>
    <xdr:to>
      <xdr:col>16</xdr:col>
      <xdr:colOff>257175</xdr:colOff>
      <xdr:row>36</xdr:row>
      <xdr:rowOff>57150</xdr:rowOff>
    </xdr:to>
    <xdr:sp>
      <xdr:nvSpPr>
        <xdr:cNvPr id="20" name="AutoShape 18"/>
        <xdr:cNvSpPr>
          <a:spLocks/>
        </xdr:cNvSpPr>
      </xdr:nvSpPr>
      <xdr:spPr>
        <a:xfrm flipH="1">
          <a:off x="6353175" y="2095500"/>
          <a:ext cx="9525" cy="13906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21</xdr:row>
      <xdr:rowOff>95250</xdr:rowOff>
    </xdr:from>
    <xdr:to>
      <xdr:col>16</xdr:col>
      <xdr:colOff>257175</xdr:colOff>
      <xdr:row>28</xdr:row>
      <xdr:rowOff>9525</xdr:rowOff>
    </xdr:to>
    <xdr:sp>
      <xdr:nvSpPr>
        <xdr:cNvPr id="21" name="AutoShape 18"/>
        <xdr:cNvSpPr>
          <a:spLocks/>
        </xdr:cNvSpPr>
      </xdr:nvSpPr>
      <xdr:spPr>
        <a:xfrm flipH="1">
          <a:off x="6353175" y="2095500"/>
          <a:ext cx="9525" cy="5810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23</xdr:row>
      <xdr:rowOff>95250</xdr:rowOff>
    </xdr:from>
    <xdr:to>
      <xdr:col>18</xdr:col>
      <xdr:colOff>381000</xdr:colOff>
      <xdr:row>26</xdr:row>
      <xdr:rowOff>95250</xdr:rowOff>
    </xdr:to>
    <xdr:sp>
      <xdr:nvSpPr>
        <xdr:cNvPr id="22" name="AutoShape 20"/>
        <xdr:cNvSpPr>
          <a:spLocks/>
        </xdr:cNvSpPr>
      </xdr:nvSpPr>
      <xdr:spPr>
        <a:xfrm>
          <a:off x="5334000" y="2286000"/>
          <a:ext cx="1905000" cy="285750"/>
        </a:xfrm>
        <a:prstGeom prst="roundRect">
          <a:avLst/>
        </a:prstGeom>
        <a:solidFill>
          <a:srgbClr val="FFFF00"/>
        </a:solidFill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EUIN0GP1</a:t>
          </a:r>
          <a:r>
            <a:rPr lang="en-US" cap="none" sz="800" b="0" i="0" u="none" baseline="0">
              <a:solidFill>
                <a:srgbClr val="000000"/>
              </a:solidFill>
            </a:rPr>
            <a:t> - Gdes pb droit public
</a:t>
          </a:r>
        </a:p>
      </xdr:txBody>
    </xdr:sp>
    <xdr:clientData/>
  </xdr:twoCellAnchor>
  <xdr:twoCellAnchor>
    <xdr:from>
      <xdr:col>13</xdr:col>
      <xdr:colOff>381000</xdr:colOff>
      <xdr:row>28</xdr:row>
      <xdr:rowOff>19050</xdr:rowOff>
    </xdr:from>
    <xdr:to>
      <xdr:col>18</xdr:col>
      <xdr:colOff>381000</xdr:colOff>
      <xdr:row>31</xdr:row>
      <xdr:rowOff>19050</xdr:rowOff>
    </xdr:to>
    <xdr:sp>
      <xdr:nvSpPr>
        <xdr:cNvPr id="23" name="AutoShape 20"/>
        <xdr:cNvSpPr>
          <a:spLocks/>
        </xdr:cNvSpPr>
      </xdr:nvSpPr>
      <xdr:spPr>
        <a:xfrm>
          <a:off x="5334000" y="2686050"/>
          <a:ext cx="1905000" cy="285750"/>
        </a:xfrm>
        <a:prstGeom prst="roundRect">
          <a:avLst/>
        </a:prstGeom>
        <a:solidFill>
          <a:srgbClr val="FFFF00"/>
        </a:solidFill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EUIN0CG1</a:t>
          </a:r>
          <a:r>
            <a:rPr lang="en-US" cap="none" sz="800" b="0" i="0" u="none" baseline="0">
              <a:solidFill>
                <a:srgbClr val="000000"/>
              </a:solidFill>
            </a:rPr>
            <a:t> - Cult gé &amp; gds év pol&amp;soc 
</a:t>
          </a:r>
        </a:p>
      </xdr:txBody>
    </xdr:sp>
    <xdr:clientData/>
  </xdr:twoCellAnchor>
  <xdr:twoCellAnchor>
    <xdr:from>
      <xdr:col>13</xdr:col>
      <xdr:colOff>381000</xdr:colOff>
      <xdr:row>32</xdr:row>
      <xdr:rowOff>66675</xdr:rowOff>
    </xdr:from>
    <xdr:to>
      <xdr:col>18</xdr:col>
      <xdr:colOff>381000</xdr:colOff>
      <xdr:row>35</xdr:row>
      <xdr:rowOff>66675</xdr:rowOff>
    </xdr:to>
    <xdr:sp>
      <xdr:nvSpPr>
        <xdr:cNvPr id="24" name="AutoShape 20"/>
        <xdr:cNvSpPr>
          <a:spLocks/>
        </xdr:cNvSpPr>
      </xdr:nvSpPr>
      <xdr:spPr>
        <a:xfrm>
          <a:off x="5334000" y="3114675"/>
          <a:ext cx="1905000" cy="285750"/>
        </a:xfrm>
        <a:prstGeom prst="round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EUNS0EC1</a:t>
          </a:r>
          <a:r>
            <a:rPr lang="en-US" cap="none" sz="800" b="0" i="0" u="none" baseline="0">
              <a:solidFill>
                <a:srgbClr val="000000"/>
              </a:solidFill>
            </a:rPr>
            <a:t> - Economie
</a:t>
          </a:r>
        </a:p>
      </xdr:txBody>
    </xdr:sp>
    <xdr:clientData/>
  </xdr:twoCellAnchor>
  <xdr:twoCellAnchor>
    <xdr:from>
      <xdr:col>13</xdr:col>
      <xdr:colOff>381000</xdr:colOff>
      <xdr:row>36</xdr:row>
      <xdr:rowOff>57150</xdr:rowOff>
    </xdr:from>
    <xdr:to>
      <xdr:col>18</xdr:col>
      <xdr:colOff>381000</xdr:colOff>
      <xdr:row>39</xdr:row>
      <xdr:rowOff>57150</xdr:rowOff>
    </xdr:to>
    <xdr:sp>
      <xdr:nvSpPr>
        <xdr:cNvPr id="25" name="AutoShape 20"/>
        <xdr:cNvSpPr>
          <a:spLocks/>
        </xdr:cNvSpPr>
      </xdr:nvSpPr>
      <xdr:spPr>
        <a:xfrm>
          <a:off x="5334000" y="3486150"/>
          <a:ext cx="1905000" cy="285750"/>
        </a:xfrm>
        <a:prstGeom prst="round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EUNS0FP1</a:t>
          </a:r>
          <a:r>
            <a:rPr lang="en-US" cap="none" sz="800" b="0" i="0" u="none" baseline="0">
              <a:solidFill>
                <a:srgbClr val="000000"/>
              </a:solidFill>
            </a:rPr>
            <a:t> - Finances publiques
</a:t>
          </a:r>
        </a:p>
      </xdr:txBody>
    </xdr:sp>
    <xdr:clientData/>
  </xdr:twoCellAnchor>
  <xdr:twoCellAnchor>
    <xdr:from>
      <xdr:col>13</xdr:col>
      <xdr:colOff>381000</xdr:colOff>
      <xdr:row>40</xdr:row>
      <xdr:rowOff>85725</xdr:rowOff>
    </xdr:from>
    <xdr:to>
      <xdr:col>18</xdr:col>
      <xdr:colOff>381000</xdr:colOff>
      <xdr:row>43</xdr:row>
      <xdr:rowOff>85725</xdr:rowOff>
    </xdr:to>
    <xdr:sp>
      <xdr:nvSpPr>
        <xdr:cNvPr id="26" name="AutoShape 20"/>
        <xdr:cNvSpPr>
          <a:spLocks/>
        </xdr:cNvSpPr>
      </xdr:nvSpPr>
      <xdr:spPr>
        <a:xfrm>
          <a:off x="5334000" y="3895725"/>
          <a:ext cx="1905000" cy="285750"/>
        </a:xfrm>
        <a:prstGeom prst="round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EUNS0PN1</a:t>
          </a:r>
          <a:r>
            <a:rPr lang="en-US" cap="none" sz="800" b="0" i="0" u="none" baseline="0">
              <a:solidFill>
                <a:srgbClr val="000000"/>
              </a:solidFill>
            </a:rPr>
            <a:t> - Prépa note écrite
</a:t>
          </a:r>
        </a:p>
      </xdr:txBody>
    </xdr:sp>
    <xdr:clientData/>
  </xdr:twoCellAnchor>
  <xdr:twoCellAnchor>
    <xdr:from>
      <xdr:col>14</xdr:col>
      <xdr:colOff>0</xdr:colOff>
      <xdr:row>45</xdr:row>
      <xdr:rowOff>9525</xdr:rowOff>
    </xdr:from>
    <xdr:to>
      <xdr:col>19</xdr:col>
      <xdr:colOff>0</xdr:colOff>
      <xdr:row>48</xdr:row>
      <xdr:rowOff>9525</xdr:rowOff>
    </xdr:to>
    <xdr:sp>
      <xdr:nvSpPr>
        <xdr:cNvPr id="27" name="AutoShape 20"/>
        <xdr:cNvSpPr>
          <a:spLocks/>
        </xdr:cNvSpPr>
      </xdr:nvSpPr>
      <xdr:spPr>
        <a:xfrm>
          <a:off x="5334000" y="4295775"/>
          <a:ext cx="1905000" cy="285750"/>
        </a:xfrm>
        <a:prstGeom prst="roundRect">
          <a:avLst/>
        </a:prstGeom>
        <a:solidFill>
          <a:srgbClr val="FFFF00"/>
        </a:solidFill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EUIN0MA1</a:t>
          </a:r>
          <a:r>
            <a:rPr lang="en-US" cap="none" sz="800" b="0" i="0" u="none" baseline="0">
              <a:solidFill>
                <a:srgbClr val="000000"/>
              </a:solidFill>
            </a:rPr>
            <a:t> - Mgt des administrations
</a:t>
          </a:r>
        </a:p>
      </xdr:txBody>
    </xdr:sp>
    <xdr:clientData/>
  </xdr:twoCellAnchor>
  <xdr:twoCellAnchor>
    <xdr:from>
      <xdr:col>14</xdr:col>
      <xdr:colOff>0</xdr:colOff>
      <xdr:row>49</xdr:row>
      <xdr:rowOff>19050</xdr:rowOff>
    </xdr:from>
    <xdr:to>
      <xdr:col>19</xdr:col>
      <xdr:colOff>0</xdr:colOff>
      <xdr:row>52</xdr:row>
      <xdr:rowOff>19050</xdr:rowOff>
    </xdr:to>
    <xdr:sp>
      <xdr:nvSpPr>
        <xdr:cNvPr id="28" name="AutoShape 20"/>
        <xdr:cNvSpPr>
          <a:spLocks/>
        </xdr:cNvSpPr>
      </xdr:nvSpPr>
      <xdr:spPr>
        <a:xfrm>
          <a:off x="5334000" y="4686300"/>
          <a:ext cx="1905000" cy="285750"/>
        </a:xfrm>
        <a:prstGeom prst="roundRect">
          <a:avLst/>
        </a:prstGeom>
        <a:solidFill>
          <a:srgbClr val="FFFF00"/>
        </a:solidFill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EUIN0AN1</a:t>
          </a:r>
          <a:r>
            <a:rPr lang="en-US" cap="none" sz="800" b="0" i="0" u="none" baseline="0">
              <a:solidFill>
                <a:srgbClr val="000000"/>
              </a:solidFill>
            </a:rPr>
            <a:t> - Anglais
</a:t>
          </a:r>
        </a:p>
      </xdr:txBody>
    </xdr:sp>
    <xdr:clientData/>
  </xdr:twoCellAnchor>
  <xdr:twoCellAnchor>
    <xdr:from>
      <xdr:col>14</xdr:col>
      <xdr:colOff>0</xdr:colOff>
      <xdr:row>53</xdr:row>
      <xdr:rowOff>76200</xdr:rowOff>
    </xdr:from>
    <xdr:to>
      <xdr:col>19</xdr:col>
      <xdr:colOff>0</xdr:colOff>
      <xdr:row>56</xdr:row>
      <xdr:rowOff>76200</xdr:rowOff>
    </xdr:to>
    <xdr:sp>
      <xdr:nvSpPr>
        <xdr:cNvPr id="29" name="AutoShape 20"/>
        <xdr:cNvSpPr>
          <a:spLocks/>
        </xdr:cNvSpPr>
      </xdr:nvSpPr>
      <xdr:spPr>
        <a:xfrm>
          <a:off x="5334000" y="5124450"/>
          <a:ext cx="1905000" cy="285750"/>
        </a:xfrm>
        <a:prstGeom prst="roundRect">
          <a:avLst/>
        </a:prstGeom>
        <a:solidFill>
          <a:srgbClr val="FFFF00"/>
        </a:solidFill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EUIN0QE1</a:t>
          </a:r>
          <a:r>
            <a:rPr lang="en-US" cap="none" sz="800" b="0" i="0" u="none" baseline="0">
              <a:solidFill>
                <a:srgbClr val="000000"/>
              </a:solidFill>
            </a:rPr>
            <a:t> - Questions européennes
</a:t>
          </a:r>
        </a:p>
      </xdr:txBody>
    </xdr:sp>
    <xdr:clientData/>
  </xdr:twoCellAnchor>
  <xdr:twoCellAnchor>
    <xdr:from>
      <xdr:col>13</xdr:col>
      <xdr:colOff>381000</xdr:colOff>
      <xdr:row>57</xdr:row>
      <xdr:rowOff>85725</xdr:rowOff>
    </xdr:from>
    <xdr:to>
      <xdr:col>18</xdr:col>
      <xdr:colOff>381000</xdr:colOff>
      <xdr:row>60</xdr:row>
      <xdr:rowOff>85725</xdr:rowOff>
    </xdr:to>
    <xdr:sp>
      <xdr:nvSpPr>
        <xdr:cNvPr id="30" name="AutoShape 20"/>
        <xdr:cNvSpPr>
          <a:spLocks/>
        </xdr:cNvSpPr>
      </xdr:nvSpPr>
      <xdr:spPr>
        <a:xfrm>
          <a:off x="5334000" y="5514975"/>
          <a:ext cx="1905000" cy="285750"/>
        </a:xfrm>
        <a:prstGeom prst="roundRect">
          <a:avLst/>
        </a:prstGeom>
        <a:solidFill>
          <a:srgbClr val="FFFF00"/>
        </a:solidFill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EUIN0QI1</a:t>
          </a:r>
          <a:r>
            <a:rPr lang="en-US" cap="none" sz="800" b="0" i="0" u="none" baseline="0">
              <a:solidFill>
                <a:srgbClr val="000000"/>
              </a:solidFill>
            </a:rPr>
            <a:t> - Questions internationales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6">
    <pageSetUpPr fitToPage="1"/>
  </sheetPr>
  <dimension ref="B2:AJ115"/>
  <sheetViews>
    <sheetView zoomScalePageLayoutView="0" workbookViewId="0" topLeftCell="A1">
      <selection activeCell="J54" sqref="J54"/>
    </sheetView>
  </sheetViews>
  <sheetFormatPr defaultColWidth="5.7109375" defaultRowHeight="7.5" customHeight="1"/>
  <cols>
    <col min="1" max="16384" width="5.7109375" style="89" customWidth="1"/>
  </cols>
  <sheetData>
    <row r="1" ht="15.75" customHeight="1" thickBot="1"/>
    <row r="2" spans="2:36" ht="15.75" customHeight="1" thickBot="1">
      <c r="B2" s="148" t="s">
        <v>0</v>
      </c>
      <c r="C2" s="149"/>
      <c r="D2" s="153" t="s">
        <v>42</v>
      </c>
      <c r="E2" s="154"/>
      <c r="F2" s="154"/>
      <c r="G2" s="154"/>
      <c r="H2" s="154"/>
      <c r="I2" s="154"/>
      <c r="J2" s="154"/>
      <c r="K2" s="155"/>
      <c r="L2" s="90"/>
      <c r="M2" s="90"/>
      <c r="N2" s="90"/>
      <c r="O2" s="90"/>
      <c r="P2" s="90"/>
      <c r="Q2" s="90"/>
      <c r="R2" s="90"/>
      <c r="S2" s="90"/>
      <c r="AC2" s="156" t="s">
        <v>43</v>
      </c>
      <c r="AD2" s="157"/>
      <c r="AE2" s="160" t="s">
        <v>57</v>
      </c>
      <c r="AF2" s="160"/>
      <c r="AG2" s="160"/>
      <c r="AH2" s="160"/>
      <c r="AI2" s="160"/>
      <c r="AJ2" s="91"/>
    </row>
    <row r="3" spans="2:36" ht="15.75" customHeight="1" thickBot="1">
      <c r="B3" s="148" t="s">
        <v>1</v>
      </c>
      <c r="C3" s="149"/>
      <c r="D3" s="162" t="s">
        <v>81</v>
      </c>
      <c r="E3" s="163"/>
      <c r="F3" s="163"/>
      <c r="G3" s="163"/>
      <c r="H3" s="163"/>
      <c r="I3" s="163"/>
      <c r="J3" s="163"/>
      <c r="K3" s="164"/>
      <c r="L3" s="92"/>
      <c r="M3" s="92"/>
      <c r="N3" s="92"/>
      <c r="O3" s="92"/>
      <c r="P3" s="92"/>
      <c r="Q3" s="92"/>
      <c r="R3" s="92"/>
      <c r="S3" s="92"/>
      <c r="AC3" s="158"/>
      <c r="AD3" s="159"/>
      <c r="AE3" s="161"/>
      <c r="AF3" s="161"/>
      <c r="AG3" s="161"/>
      <c r="AH3" s="161"/>
      <c r="AI3" s="161"/>
      <c r="AJ3" s="93"/>
    </row>
    <row r="4" spans="2:19" ht="15.75" customHeight="1" thickBot="1">
      <c r="B4" s="148" t="s">
        <v>2</v>
      </c>
      <c r="C4" s="149"/>
      <c r="D4" s="150" t="s">
        <v>82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2"/>
    </row>
    <row r="11" spans="2:3" ht="7.5" customHeight="1">
      <c r="B11" s="147"/>
      <c r="C11" s="147"/>
    </row>
    <row r="12" spans="2:3" ht="7.5" customHeight="1">
      <c r="B12" s="147"/>
      <c r="C12" s="147"/>
    </row>
    <row r="52" spans="2:6" ht="7.5" customHeight="1">
      <c r="B52" s="147"/>
      <c r="C52" s="147"/>
      <c r="D52" s="147"/>
      <c r="E52" s="147"/>
      <c r="F52" s="147"/>
    </row>
    <row r="53" spans="2:6" ht="7.5" customHeight="1">
      <c r="B53" s="147"/>
      <c r="C53" s="147"/>
      <c r="D53" s="147"/>
      <c r="E53" s="147"/>
      <c r="F53" s="147"/>
    </row>
    <row r="66" spans="2:6" ht="7.5" customHeight="1">
      <c r="B66" s="147"/>
      <c r="C66" s="147"/>
      <c r="D66" s="147"/>
      <c r="E66" s="147"/>
      <c r="F66" s="147"/>
    </row>
    <row r="67" spans="2:6" ht="7.5" customHeight="1">
      <c r="B67" s="147"/>
      <c r="C67" s="147"/>
      <c r="D67" s="147"/>
      <c r="E67" s="147"/>
      <c r="F67" s="147"/>
    </row>
    <row r="86" spans="2:6" ht="7.5" customHeight="1">
      <c r="B86" s="147"/>
      <c r="C86" s="147"/>
      <c r="D86" s="147"/>
      <c r="E86" s="147"/>
      <c r="F86" s="147"/>
    </row>
    <row r="87" spans="2:6" ht="7.5" customHeight="1">
      <c r="B87" s="147"/>
      <c r="C87" s="147"/>
      <c r="D87" s="147"/>
      <c r="E87" s="147"/>
      <c r="F87" s="147"/>
    </row>
    <row r="114" spans="3:7" ht="7.5" customHeight="1">
      <c r="C114" s="147"/>
      <c r="D114" s="147"/>
      <c r="E114" s="147"/>
      <c r="F114" s="147"/>
      <c r="G114" s="147"/>
    </row>
    <row r="115" spans="3:7" ht="7.5" customHeight="1">
      <c r="C115" s="147"/>
      <c r="D115" s="147"/>
      <c r="E115" s="147"/>
      <c r="F115" s="147"/>
      <c r="G115" s="147"/>
    </row>
  </sheetData>
  <sheetProtection/>
  <mergeCells count="13">
    <mergeCell ref="B2:C2"/>
    <mergeCell ref="D2:K2"/>
    <mergeCell ref="AC2:AD3"/>
    <mergeCell ref="AE2:AI3"/>
    <mergeCell ref="B3:C3"/>
    <mergeCell ref="D3:K3"/>
    <mergeCell ref="C114:G115"/>
    <mergeCell ref="B4:C4"/>
    <mergeCell ref="D4:S4"/>
    <mergeCell ref="B11:C12"/>
    <mergeCell ref="B52:F53"/>
    <mergeCell ref="B66:F67"/>
    <mergeCell ref="B86:F87"/>
  </mergeCells>
  <dataValidations count="3">
    <dataValidation type="list" showInputMessage="1" showErrorMessage="1" sqref="AE2:AI3">
      <formula1>" ,Qualifiant supérieur niveau licence,Qualifiant supérieur niveau master,Focus,Complément de cursus,Formation continue,Initiation/Préparation"</formula1>
    </dataValidation>
    <dataValidation type="textLength" operator="lessThanOrEqual" allowBlank="1" showInputMessage="1" showErrorMessage="1" errorTitle="max 60" error="Texte trop long 60 max" sqref="D4:S4">
      <formula1>60</formula1>
    </dataValidation>
    <dataValidation type="textLength" operator="lessThanOrEqual" allowBlank="1" showInputMessage="1" showErrorMessage="1" errorTitle="max 25" error="Texte trop long 25 max" sqref="D3:K3">
      <formula1>25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tabColor indexed="45"/>
    <pageSetUpPr fitToPage="1"/>
  </sheetPr>
  <dimension ref="A1:AK49"/>
  <sheetViews>
    <sheetView tabSelected="1" zoomScale="85" zoomScaleNormal="85" zoomScalePageLayoutView="0" workbookViewId="0" topLeftCell="A1">
      <selection activeCell="H13" sqref="H13"/>
    </sheetView>
  </sheetViews>
  <sheetFormatPr defaultColWidth="11.421875" defaultRowHeight="12.75" customHeight="1"/>
  <cols>
    <col min="1" max="1" width="3.28125" style="0" bestFit="1" customWidth="1"/>
    <col min="2" max="2" width="15.28125" style="0" bestFit="1" customWidth="1"/>
    <col min="3" max="3" width="11.57421875" style="0" customWidth="1"/>
    <col min="4" max="4" width="9.7109375" style="0" customWidth="1"/>
    <col min="5" max="5" width="9.8515625" style="0" customWidth="1"/>
    <col min="6" max="6" width="23.140625" style="0" bestFit="1" customWidth="1"/>
    <col min="7" max="7" width="51.421875" style="0" customWidth="1"/>
    <col min="8" max="8" width="36.00390625" style="0" bestFit="1" customWidth="1"/>
    <col min="9" max="11" width="7.28125" style="2" customWidth="1"/>
    <col min="12" max="12" width="9.00390625" style="2" customWidth="1"/>
    <col min="13" max="13" width="10.57421875" style="2" customWidth="1"/>
    <col min="14" max="21" width="8.8515625" style="2" customWidth="1"/>
    <col min="22" max="22" width="23.28125" style="0" bestFit="1" customWidth="1"/>
    <col min="23" max="28" width="10.7109375" style="0" customWidth="1"/>
    <col min="29" max="29" width="17.8515625" style="0" customWidth="1"/>
    <col min="30" max="34" width="10.7109375" style="0" customWidth="1"/>
    <col min="35" max="35" width="19.28125" style="0" customWidth="1"/>
    <col min="36" max="36" width="14.28125" style="0" customWidth="1"/>
    <col min="37" max="37" width="4.140625" style="0" customWidth="1"/>
  </cols>
  <sheetData>
    <row r="1" spans="1:37" ht="12.75" customHeight="1" thickBot="1">
      <c r="A1" s="2"/>
      <c r="B1" s="3"/>
      <c r="C1" s="3"/>
      <c r="D1" s="3"/>
      <c r="E1" s="3"/>
      <c r="F1" s="3"/>
      <c r="G1" s="44"/>
      <c r="H1" s="4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K1" s="2"/>
    </row>
    <row r="2" spans="1:37" ht="21.75" customHeight="1">
      <c r="A2" s="59"/>
      <c r="B2" s="6"/>
      <c r="C2" s="6"/>
      <c r="D2" s="6"/>
      <c r="E2" s="6"/>
      <c r="F2" s="7"/>
      <c r="G2" s="53" t="s">
        <v>41</v>
      </c>
      <c r="H2" s="54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K2" s="2"/>
    </row>
    <row r="3" spans="1:37" ht="12.75" customHeight="1">
      <c r="A3" s="60"/>
      <c r="B3" s="39"/>
      <c r="C3" s="9" t="s">
        <v>3</v>
      </c>
      <c r="D3" s="8"/>
      <c r="E3" s="8"/>
      <c r="F3" s="11" t="s">
        <v>4</v>
      </c>
      <c r="G3" s="11" t="s">
        <v>5</v>
      </c>
      <c r="H3" s="55"/>
      <c r="I3" s="15"/>
      <c r="J3" s="15"/>
      <c r="K3" s="15"/>
      <c r="L3" s="15"/>
      <c r="M3" s="8"/>
      <c r="N3" s="8"/>
      <c r="O3" s="8"/>
      <c r="P3" s="8"/>
      <c r="Q3" s="8"/>
      <c r="R3" s="8"/>
      <c r="S3" s="8"/>
      <c r="T3" s="8"/>
      <c r="U3" s="15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K3" s="2"/>
    </row>
    <row r="4" spans="1:37" ht="12.75" customHeight="1">
      <c r="A4" s="60"/>
      <c r="B4" s="58" t="s">
        <v>6</v>
      </c>
      <c r="C4" s="12" t="s">
        <v>83</v>
      </c>
      <c r="D4" s="10"/>
      <c r="E4" s="10"/>
      <c r="F4" s="13"/>
      <c r="G4" s="13"/>
      <c r="H4" s="50"/>
      <c r="I4" s="4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1"/>
      <c r="W4" s="2"/>
      <c r="X4" s="2"/>
      <c r="Y4" s="8"/>
      <c r="Z4" s="8"/>
      <c r="AA4" s="8"/>
      <c r="AB4" s="8"/>
      <c r="AC4" s="8"/>
      <c r="AD4" s="8"/>
      <c r="AE4" s="2"/>
      <c r="AF4" s="2"/>
      <c r="AG4" s="8"/>
      <c r="AH4" s="8"/>
      <c r="AI4" s="8"/>
      <c r="AK4" s="8"/>
    </row>
    <row r="5" spans="1:37" ht="12.75" customHeight="1">
      <c r="A5" s="60"/>
      <c r="B5" s="58" t="s">
        <v>7</v>
      </c>
      <c r="C5" s="12">
        <v>400</v>
      </c>
      <c r="D5" s="10"/>
      <c r="E5" s="10"/>
      <c r="F5" s="62" t="s">
        <v>56</v>
      </c>
      <c r="G5" s="38"/>
      <c r="H5" s="56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51"/>
      <c r="W5" s="8"/>
      <c r="X5" s="8"/>
      <c r="Y5" s="8"/>
      <c r="Z5" s="8"/>
      <c r="AA5" s="8"/>
      <c r="AB5" s="8"/>
      <c r="AC5" s="8"/>
      <c r="AD5" s="8"/>
      <c r="AI5" s="8"/>
      <c r="AK5" s="2"/>
    </row>
    <row r="6" spans="1:37" ht="12.75" customHeight="1">
      <c r="A6" s="60"/>
      <c r="B6" s="58" t="s">
        <v>8</v>
      </c>
      <c r="C6" s="12" t="s">
        <v>84</v>
      </c>
      <c r="D6" s="12"/>
      <c r="E6" s="12"/>
      <c r="F6" s="13" t="s">
        <v>85</v>
      </c>
      <c r="G6" s="13" t="s">
        <v>85</v>
      </c>
      <c r="H6" s="5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51"/>
      <c r="W6" s="8"/>
      <c r="X6" s="8"/>
      <c r="Y6" s="8"/>
      <c r="Z6" s="8"/>
      <c r="AA6" s="8"/>
      <c r="AB6" s="8"/>
      <c r="AC6" s="8"/>
      <c r="AD6" s="8"/>
      <c r="AI6" s="8"/>
      <c r="AK6" s="2"/>
    </row>
    <row r="7" spans="1:37" ht="12.75" customHeight="1">
      <c r="A7" s="60"/>
      <c r="B7" s="58" t="s">
        <v>9</v>
      </c>
      <c r="C7" s="84" t="s">
        <v>58</v>
      </c>
      <c r="D7" s="10"/>
      <c r="E7" s="10"/>
      <c r="F7" s="14" t="s">
        <v>10</v>
      </c>
      <c r="G7" s="13" t="s">
        <v>85</v>
      </c>
      <c r="H7" s="50"/>
      <c r="I7" s="15"/>
      <c r="J7" s="3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51"/>
      <c r="W7" s="8"/>
      <c r="X7" s="8"/>
      <c r="Y7" s="8"/>
      <c r="Z7" s="8"/>
      <c r="AA7" s="8"/>
      <c r="AB7" s="8"/>
      <c r="AC7" s="8"/>
      <c r="AD7" s="8"/>
      <c r="AI7" s="8"/>
      <c r="AK7" s="2"/>
    </row>
    <row r="8" spans="1:37" ht="12.75" customHeight="1" thickBot="1">
      <c r="A8" s="61"/>
      <c r="B8" s="16"/>
      <c r="C8" s="16"/>
      <c r="D8" s="16"/>
      <c r="E8" s="16"/>
      <c r="F8" s="16"/>
      <c r="G8" s="43"/>
      <c r="H8" s="57"/>
      <c r="I8" s="12"/>
      <c r="J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8"/>
      <c r="W8" s="8"/>
      <c r="X8" s="8"/>
      <c r="Y8" s="8"/>
      <c r="Z8" s="8"/>
      <c r="AA8" s="8"/>
      <c r="AB8" s="8"/>
      <c r="AC8" s="8"/>
      <c r="AD8" s="8"/>
      <c r="AI8" s="8"/>
      <c r="AK8" s="2"/>
    </row>
    <row r="9" spans="1:37" ht="12.75" customHeight="1">
      <c r="A9" s="2"/>
      <c r="B9" s="12"/>
      <c r="C9" s="12"/>
      <c r="D9" s="10"/>
      <c r="E9" s="10"/>
      <c r="F9" s="17"/>
      <c r="G9" s="17"/>
      <c r="H9" s="17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I9" s="10"/>
      <c r="AK9" s="2"/>
    </row>
    <row r="10" spans="1:37" ht="12.75" customHeight="1" thickBot="1">
      <c r="A10" s="2"/>
      <c r="B10" s="12"/>
      <c r="C10" s="12"/>
      <c r="D10" s="10"/>
      <c r="E10" s="10"/>
      <c r="F10" s="17"/>
      <c r="G10" s="17"/>
      <c r="H10" s="17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I10" s="10"/>
      <c r="AK10" s="2"/>
    </row>
    <row r="11" spans="1:37" ht="12.75" customHeight="1">
      <c r="A11" s="165" t="s">
        <v>11</v>
      </c>
      <c r="B11" s="170" t="s">
        <v>12</v>
      </c>
      <c r="C11" s="168" t="s">
        <v>13</v>
      </c>
      <c r="D11" s="168" t="s">
        <v>17</v>
      </c>
      <c r="E11" s="168"/>
      <c r="F11" s="173" t="s">
        <v>14</v>
      </c>
      <c r="G11" s="175" t="s">
        <v>15</v>
      </c>
      <c r="H11" s="39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0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K11" s="2"/>
    </row>
    <row r="12" spans="1:37" ht="12.75" customHeight="1" thickBot="1">
      <c r="A12" s="166"/>
      <c r="B12" s="171"/>
      <c r="C12" s="172"/>
      <c r="D12" s="169"/>
      <c r="E12" s="169"/>
      <c r="F12" s="174"/>
      <c r="G12" s="176"/>
      <c r="H12" s="23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0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K12" s="2"/>
    </row>
    <row r="13" spans="1:37" ht="12.75" customHeight="1">
      <c r="A13" s="166"/>
      <c r="B13" s="19" t="s">
        <v>88</v>
      </c>
      <c r="C13" s="78" t="s">
        <v>45</v>
      </c>
      <c r="D13" s="79"/>
      <c r="E13" s="79"/>
      <c r="F13" s="80" t="s">
        <v>87</v>
      </c>
      <c r="G13" s="81" t="s">
        <v>86</v>
      </c>
      <c r="H13" s="37"/>
      <c r="I13" s="37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52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K13" s="2"/>
    </row>
    <row r="14" spans="1:37" ht="12.75" customHeight="1">
      <c r="A14" s="166"/>
      <c r="B14" s="19"/>
      <c r="C14" s="20"/>
      <c r="D14" s="21"/>
      <c r="E14" s="21"/>
      <c r="F14" s="22"/>
      <c r="G14" s="48"/>
      <c r="H14" s="37"/>
      <c r="I14" s="37"/>
      <c r="J14" s="23"/>
      <c r="K14" s="23"/>
      <c r="L14" s="23"/>
      <c r="M14" s="73"/>
      <c r="N14" s="23"/>
      <c r="O14" s="23"/>
      <c r="P14" s="23"/>
      <c r="Q14" s="23"/>
      <c r="R14" s="23"/>
      <c r="S14" s="23"/>
      <c r="T14" s="23"/>
      <c r="U14" s="52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K14" s="2"/>
    </row>
    <row r="15" spans="1:37" ht="12.75" customHeight="1">
      <c r="A15" s="166"/>
      <c r="B15" s="19"/>
      <c r="C15" s="20"/>
      <c r="D15" s="21"/>
      <c r="E15" s="21"/>
      <c r="F15" s="22"/>
      <c r="G15" s="48"/>
      <c r="H15" s="37"/>
      <c r="I15" s="37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52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K15" s="2"/>
    </row>
    <row r="16" spans="1:37" ht="12.75" customHeight="1">
      <c r="A16" s="166"/>
      <c r="B16" s="19"/>
      <c r="C16" s="20"/>
      <c r="D16" s="21"/>
      <c r="E16" s="21"/>
      <c r="F16" s="22"/>
      <c r="G16" s="48"/>
      <c r="H16" s="37"/>
      <c r="I16" s="37"/>
      <c r="J16" s="23"/>
      <c r="K16" s="23"/>
      <c r="L16" s="23"/>
      <c r="M16" s="73"/>
      <c r="N16" s="23"/>
      <c r="O16" s="23"/>
      <c r="P16" s="23"/>
      <c r="Q16" s="23"/>
      <c r="R16" s="23"/>
      <c r="S16" s="23"/>
      <c r="T16" s="23"/>
      <c r="U16" s="52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K16" s="2"/>
    </row>
    <row r="17" spans="1:37" ht="12.75" customHeight="1">
      <c r="A17" s="166"/>
      <c r="B17" s="19"/>
      <c r="C17" s="20"/>
      <c r="D17" s="21"/>
      <c r="E17" s="21"/>
      <c r="F17" s="22"/>
      <c r="G17" s="48"/>
      <c r="H17" s="37"/>
      <c r="I17" s="37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K17" s="2"/>
    </row>
    <row r="18" spans="1:37" ht="12.75" customHeight="1">
      <c r="A18" s="166"/>
      <c r="B18" s="19"/>
      <c r="C18" s="20"/>
      <c r="D18" s="21"/>
      <c r="E18" s="21"/>
      <c r="F18" s="22"/>
      <c r="G18" s="48"/>
      <c r="H18" s="37"/>
      <c r="I18" s="37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K18" s="2"/>
    </row>
    <row r="19" spans="1:37" ht="12.75" customHeight="1">
      <c r="A19" s="166"/>
      <c r="B19" s="19"/>
      <c r="C19" s="20"/>
      <c r="D19" s="21"/>
      <c r="E19" s="21"/>
      <c r="F19" s="22"/>
      <c r="G19" s="48"/>
      <c r="H19" s="37"/>
      <c r="I19" s="37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K19" s="2"/>
    </row>
    <row r="20" spans="1:37" ht="12.75" customHeight="1" thickBot="1">
      <c r="A20" s="167"/>
      <c r="B20" s="24"/>
      <c r="C20" s="25"/>
      <c r="D20" s="26"/>
      <c r="E20" s="26"/>
      <c r="F20" s="27"/>
      <c r="G20" s="49"/>
      <c r="H20" s="37"/>
      <c r="I20" s="37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K20" s="2"/>
    </row>
    <row r="21" spans="1:37" ht="12.75" customHeight="1" thickBot="1">
      <c r="A21" s="46"/>
      <c r="B21" s="28"/>
      <c r="C21" s="29"/>
      <c r="D21" s="28"/>
      <c r="E21" s="28"/>
      <c r="F21" s="30"/>
      <c r="G21" s="30"/>
      <c r="H21" s="37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36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K21" s="2"/>
    </row>
    <row r="22" spans="1:37" ht="12.75" customHeight="1" thickBot="1">
      <c r="A22" s="47"/>
      <c r="B22" s="31"/>
      <c r="C22" s="32"/>
      <c r="D22" s="31"/>
      <c r="E22" s="31"/>
      <c r="F22" s="33"/>
      <c r="G22" s="33"/>
      <c r="H22" s="33"/>
      <c r="I22" s="195" t="s">
        <v>33</v>
      </c>
      <c r="J22" s="196"/>
      <c r="K22" s="196"/>
      <c r="L22" s="196"/>
      <c r="M22" s="197"/>
      <c r="N22" s="198" t="s">
        <v>34</v>
      </c>
      <c r="O22" s="199"/>
      <c r="P22" s="199"/>
      <c r="Q22" s="199"/>
      <c r="R22" s="199"/>
      <c r="S22" s="199"/>
      <c r="T22" s="199"/>
      <c r="U22" s="200"/>
      <c r="V22" s="34"/>
      <c r="W22" s="222" t="s">
        <v>48</v>
      </c>
      <c r="X22" s="223"/>
      <c r="Y22" s="223"/>
      <c r="Z22" s="223"/>
      <c r="AA22" s="223"/>
      <c r="AB22" s="223"/>
      <c r="AC22" s="224"/>
      <c r="AD22" s="225" t="s">
        <v>49</v>
      </c>
      <c r="AE22" s="226"/>
      <c r="AF22" s="226"/>
      <c r="AG22" s="226"/>
      <c r="AH22" s="227"/>
      <c r="AI22" s="35"/>
      <c r="AJ22" s="77"/>
      <c r="AK22" s="2"/>
    </row>
    <row r="23" spans="1:37" ht="15.75" customHeight="1">
      <c r="A23" s="45"/>
      <c r="B23" s="170" t="s">
        <v>12</v>
      </c>
      <c r="C23" s="168" t="s">
        <v>13</v>
      </c>
      <c r="D23" s="168" t="s">
        <v>17</v>
      </c>
      <c r="E23" s="168" t="s">
        <v>16</v>
      </c>
      <c r="F23" s="168" t="s">
        <v>14</v>
      </c>
      <c r="G23" s="168" t="s">
        <v>15</v>
      </c>
      <c r="H23" s="186" t="s">
        <v>23</v>
      </c>
      <c r="I23" s="180" t="s">
        <v>19</v>
      </c>
      <c r="J23" s="177" t="s">
        <v>20</v>
      </c>
      <c r="K23" s="177" t="s">
        <v>46</v>
      </c>
      <c r="L23" s="192" t="s">
        <v>24</v>
      </c>
      <c r="M23" s="189" t="s">
        <v>25</v>
      </c>
      <c r="N23" s="201" t="s">
        <v>37</v>
      </c>
      <c r="O23" s="213" t="s">
        <v>38</v>
      </c>
      <c r="P23" s="243" t="s">
        <v>27</v>
      </c>
      <c r="Q23" s="246" t="s">
        <v>39</v>
      </c>
      <c r="R23" s="216" t="s">
        <v>28</v>
      </c>
      <c r="S23" s="219" t="s">
        <v>40</v>
      </c>
      <c r="T23" s="249" t="s">
        <v>29</v>
      </c>
      <c r="U23" s="252" t="s">
        <v>26</v>
      </c>
      <c r="V23" s="183" t="s">
        <v>18</v>
      </c>
      <c r="W23" s="228" t="s">
        <v>50</v>
      </c>
      <c r="X23" s="229"/>
      <c r="Y23" s="230"/>
      <c r="Z23" s="231" t="s">
        <v>51</v>
      </c>
      <c r="AA23" s="232"/>
      <c r="AB23" s="232"/>
      <c r="AC23" s="94"/>
      <c r="AD23" s="233" t="s">
        <v>51</v>
      </c>
      <c r="AE23" s="234"/>
      <c r="AF23" s="234"/>
      <c r="AG23" s="234"/>
      <c r="AH23" s="235"/>
      <c r="AI23" s="207" t="s">
        <v>22</v>
      </c>
      <c r="AJ23" s="210" t="s">
        <v>44</v>
      </c>
      <c r="AK23" s="2"/>
    </row>
    <row r="24" spans="1:37" ht="15.75" customHeight="1">
      <c r="A24" s="45"/>
      <c r="B24" s="181"/>
      <c r="C24" s="178"/>
      <c r="D24" s="178"/>
      <c r="E24" s="178"/>
      <c r="F24" s="178"/>
      <c r="G24" s="178"/>
      <c r="H24" s="187"/>
      <c r="I24" s="181"/>
      <c r="J24" s="178"/>
      <c r="K24" s="178"/>
      <c r="L24" s="193"/>
      <c r="M24" s="190"/>
      <c r="N24" s="202"/>
      <c r="O24" s="214"/>
      <c r="P24" s="244"/>
      <c r="Q24" s="247"/>
      <c r="R24" s="217"/>
      <c r="S24" s="220"/>
      <c r="T24" s="250"/>
      <c r="U24" s="253"/>
      <c r="V24" s="184"/>
      <c r="W24" s="87" t="s">
        <v>30</v>
      </c>
      <c r="X24" s="88" t="s">
        <v>21</v>
      </c>
      <c r="Y24" s="75" t="s">
        <v>36</v>
      </c>
      <c r="Z24" s="87" t="s">
        <v>30</v>
      </c>
      <c r="AA24" s="88" t="s">
        <v>21</v>
      </c>
      <c r="AB24" s="88" t="s">
        <v>36</v>
      </c>
      <c r="AC24" s="236" t="s">
        <v>52</v>
      </c>
      <c r="AD24" s="233" t="s">
        <v>30</v>
      </c>
      <c r="AE24" s="238"/>
      <c r="AF24" s="95" t="s">
        <v>21</v>
      </c>
      <c r="AG24" s="239" t="s">
        <v>36</v>
      </c>
      <c r="AH24" s="235"/>
      <c r="AI24" s="208"/>
      <c r="AJ24" s="211"/>
      <c r="AK24" s="2"/>
    </row>
    <row r="25" spans="1:37" ht="15.75" customHeight="1" thickBot="1">
      <c r="A25" s="45"/>
      <c r="B25" s="242"/>
      <c r="C25" s="169"/>
      <c r="D25" s="169"/>
      <c r="E25" s="169"/>
      <c r="F25" s="169"/>
      <c r="G25" s="169"/>
      <c r="H25" s="188"/>
      <c r="I25" s="182"/>
      <c r="J25" s="179"/>
      <c r="K25" s="179"/>
      <c r="L25" s="194"/>
      <c r="M25" s="191"/>
      <c r="N25" s="203"/>
      <c r="O25" s="215"/>
      <c r="P25" s="245"/>
      <c r="Q25" s="248"/>
      <c r="R25" s="218"/>
      <c r="S25" s="221"/>
      <c r="T25" s="251"/>
      <c r="U25" s="254"/>
      <c r="V25" s="185"/>
      <c r="W25" s="240" t="s">
        <v>53</v>
      </c>
      <c r="X25" s="241"/>
      <c r="Y25" s="96" t="s">
        <v>54</v>
      </c>
      <c r="Z25" s="240" t="s">
        <v>53</v>
      </c>
      <c r="AA25" s="241"/>
      <c r="AB25" s="97" t="s">
        <v>54</v>
      </c>
      <c r="AC25" s="237"/>
      <c r="AD25" s="98" t="s">
        <v>31</v>
      </c>
      <c r="AE25" s="99" t="s">
        <v>32</v>
      </c>
      <c r="AF25" s="100" t="s">
        <v>31</v>
      </c>
      <c r="AG25" s="101" t="s">
        <v>31</v>
      </c>
      <c r="AH25" s="102" t="s">
        <v>55</v>
      </c>
      <c r="AI25" s="209"/>
      <c r="AJ25" s="212"/>
      <c r="AK25" s="2"/>
    </row>
    <row r="26" spans="1:37" s="122" customFormat="1" ht="12.75" customHeight="1">
      <c r="A26" s="204" t="s">
        <v>47</v>
      </c>
      <c r="B26" s="103"/>
      <c r="C26" s="103"/>
      <c r="D26" s="104"/>
      <c r="E26" s="105"/>
      <c r="F26" s="103"/>
      <c r="G26" s="103"/>
      <c r="H26" s="106"/>
      <c r="I26" s="107"/>
      <c r="J26" s="108"/>
      <c r="K26" s="108"/>
      <c r="L26" s="108"/>
      <c r="M26" s="109">
        <f aca="true" t="shared" si="0" ref="M26:M32">IF(SUM(I26:K26)=0,"",SUM(I26:K26))</f>
      </c>
      <c r="N26" s="107"/>
      <c r="O26" s="110">
        <f aca="true" t="shared" si="1" ref="O26:O47">IF(I26="","",500)</f>
      </c>
      <c r="P26" s="111">
        <f>IF(I26=0,"",ROUNDUP(N26/O26,0))</f>
      </c>
      <c r="Q26" s="111">
        <f aca="true" t="shared" si="2" ref="Q26:Q47">IF(J26="","",40)</f>
      </c>
      <c r="R26" s="107">
        <f aca="true" t="shared" si="3" ref="R26:R47">IF(J26=0,"",ROUNDUP(N26/Q26,0))</f>
      </c>
      <c r="S26" s="110">
        <f aca="true" t="shared" si="4" ref="S26:S47">IF(K26="","",16)</f>
      </c>
      <c r="T26" s="111">
        <f aca="true" t="shared" si="5" ref="T26:T47">IF(K26=0,"",ROUNDUP(N26/S26,0))</f>
      </c>
      <c r="U26" s="109">
        <f aca="true" t="shared" si="6" ref="U26:U47">(IF(I26=0,"0",((I26*1.5)*P26)))+(IF(J26=0,"0",J26*R26))+(IF(K26=0,"0",K26*2/3*T26))</f>
        <v>0</v>
      </c>
      <c r="V26" s="112"/>
      <c r="W26" s="113"/>
      <c r="X26" s="114"/>
      <c r="Y26" s="103"/>
      <c r="Z26" s="115"/>
      <c r="AA26" s="116"/>
      <c r="AB26" s="116"/>
      <c r="AC26" s="117"/>
      <c r="AD26" s="118"/>
      <c r="AE26" s="114"/>
      <c r="AF26" s="114"/>
      <c r="AG26" s="114"/>
      <c r="AH26" s="106"/>
      <c r="AI26" s="119"/>
      <c r="AJ26" s="120"/>
      <c r="AK26" s="121"/>
    </row>
    <row r="27" spans="1:37" s="122" customFormat="1" ht="12.75" customHeight="1">
      <c r="A27" s="205"/>
      <c r="B27" s="103" t="s">
        <v>67</v>
      </c>
      <c r="C27" s="103" t="s">
        <v>74</v>
      </c>
      <c r="D27" s="104"/>
      <c r="E27" s="105" t="s">
        <v>75</v>
      </c>
      <c r="F27" s="103" t="s">
        <v>76</v>
      </c>
      <c r="G27" s="103" t="s">
        <v>59</v>
      </c>
      <c r="H27" s="106" t="s">
        <v>98</v>
      </c>
      <c r="I27" s="107">
        <v>30</v>
      </c>
      <c r="J27" s="108"/>
      <c r="K27" s="108"/>
      <c r="L27" s="108"/>
      <c r="M27" s="109">
        <f t="shared" si="0"/>
        <v>30</v>
      </c>
      <c r="N27" s="123">
        <v>15</v>
      </c>
      <c r="O27" s="124">
        <f>IF(I27="","",500)</f>
        <v>500</v>
      </c>
      <c r="P27" s="146"/>
      <c r="Q27" s="125">
        <f>IF(J27="","",40)</f>
      </c>
      <c r="R27" s="123">
        <f>IF(J27=0,"",ROUNDUP(N27/Q27,0))</f>
      </c>
      <c r="S27" s="124">
        <f>IF(K27="","",16)</f>
      </c>
      <c r="T27" s="125">
        <f>IF(K27=0,"",ROUNDUP(N27/S27,0))</f>
      </c>
      <c r="U27" s="126">
        <f>(IF(I27=0,"0",((I27*1.5)*P27)))+(IF(J27=0,"0",J27*R27))+(IF(K27=0,"0",K27*2/3*T27))</f>
        <v>0</v>
      </c>
      <c r="V27" s="112"/>
      <c r="W27" s="113"/>
      <c r="X27" s="114"/>
      <c r="Y27" s="103"/>
      <c r="Z27" s="113"/>
      <c r="AA27" s="114"/>
      <c r="AB27" s="114"/>
      <c r="AC27" s="106"/>
      <c r="AD27" s="118"/>
      <c r="AE27" s="114"/>
      <c r="AF27" s="114"/>
      <c r="AG27" s="114"/>
      <c r="AH27" s="106"/>
      <c r="AI27" s="119"/>
      <c r="AJ27" s="120"/>
      <c r="AK27" s="121"/>
    </row>
    <row r="28" spans="1:37" s="122" customFormat="1" ht="12.75" customHeight="1">
      <c r="A28" s="205"/>
      <c r="B28" s="103" t="s">
        <v>68</v>
      </c>
      <c r="C28" s="103" t="s">
        <v>74</v>
      </c>
      <c r="D28" s="104"/>
      <c r="E28" s="105" t="s">
        <v>75</v>
      </c>
      <c r="F28" s="103" t="s">
        <v>77</v>
      </c>
      <c r="G28" s="103" t="s">
        <v>60</v>
      </c>
      <c r="H28" s="106" t="s">
        <v>98</v>
      </c>
      <c r="I28" s="107">
        <v>40</v>
      </c>
      <c r="J28" s="108"/>
      <c r="K28" s="108"/>
      <c r="L28" s="108"/>
      <c r="M28" s="109">
        <f t="shared" si="0"/>
        <v>40</v>
      </c>
      <c r="N28" s="107">
        <v>15</v>
      </c>
      <c r="O28" s="110">
        <f t="shared" si="1"/>
        <v>500</v>
      </c>
      <c r="P28" s="146"/>
      <c r="Q28" s="111">
        <f t="shared" si="2"/>
      </c>
      <c r="R28" s="107">
        <f t="shared" si="3"/>
      </c>
      <c r="S28" s="110">
        <f t="shared" si="4"/>
      </c>
      <c r="T28" s="111">
        <f t="shared" si="5"/>
      </c>
      <c r="U28" s="109">
        <f t="shared" si="6"/>
        <v>0</v>
      </c>
      <c r="V28" s="112"/>
      <c r="W28" s="113"/>
      <c r="X28" s="114"/>
      <c r="Y28" s="103"/>
      <c r="Z28" s="113"/>
      <c r="AA28" s="114"/>
      <c r="AB28" s="114"/>
      <c r="AC28" s="106"/>
      <c r="AD28" s="118"/>
      <c r="AE28" s="114"/>
      <c r="AF28" s="114"/>
      <c r="AG28" s="114"/>
      <c r="AH28" s="106"/>
      <c r="AI28" s="119"/>
      <c r="AJ28" s="120"/>
      <c r="AK28" s="121"/>
    </row>
    <row r="29" spans="1:37" s="122" customFormat="1" ht="12.75" customHeight="1">
      <c r="A29" s="205"/>
      <c r="B29" s="103" t="s">
        <v>90</v>
      </c>
      <c r="C29" s="103" t="s">
        <v>74</v>
      </c>
      <c r="D29" s="104"/>
      <c r="E29" s="105" t="s">
        <v>75</v>
      </c>
      <c r="F29" s="103" t="s">
        <v>91</v>
      </c>
      <c r="G29" s="103" t="s">
        <v>91</v>
      </c>
      <c r="H29" s="106"/>
      <c r="I29" s="107">
        <v>15</v>
      </c>
      <c r="J29" s="108"/>
      <c r="K29" s="108"/>
      <c r="L29" s="108"/>
      <c r="M29" s="109">
        <f t="shared" si="0"/>
        <v>15</v>
      </c>
      <c r="N29" s="107">
        <v>15</v>
      </c>
      <c r="O29" s="110">
        <f t="shared" si="1"/>
        <v>500</v>
      </c>
      <c r="P29" s="111">
        <f>IF(I29=0,"",ROUNDUP(N29/O29,0))</f>
        <v>1</v>
      </c>
      <c r="Q29" s="111">
        <f t="shared" si="2"/>
      </c>
      <c r="R29" s="107">
        <f t="shared" si="3"/>
      </c>
      <c r="S29" s="110">
        <f t="shared" si="4"/>
      </c>
      <c r="T29" s="111">
        <f t="shared" si="5"/>
      </c>
      <c r="U29" s="109">
        <f t="shared" si="6"/>
        <v>22.5</v>
      </c>
      <c r="V29" s="112"/>
      <c r="W29" s="113"/>
      <c r="X29" s="114"/>
      <c r="Y29" s="103"/>
      <c r="Z29" s="113"/>
      <c r="AA29" s="114"/>
      <c r="AB29" s="114"/>
      <c r="AC29" s="106"/>
      <c r="AD29" s="118"/>
      <c r="AE29" s="114"/>
      <c r="AF29" s="114"/>
      <c r="AG29" s="114"/>
      <c r="AH29" s="106"/>
      <c r="AI29" s="119"/>
      <c r="AJ29" s="120"/>
      <c r="AK29" s="121"/>
    </row>
    <row r="30" spans="1:37" s="86" customFormat="1" ht="12.75" customHeight="1">
      <c r="A30" s="205"/>
      <c r="B30" s="127" t="s">
        <v>93</v>
      </c>
      <c r="C30" s="103" t="s">
        <v>74</v>
      </c>
      <c r="D30" s="104"/>
      <c r="E30" s="105" t="s">
        <v>75</v>
      </c>
      <c r="F30" s="103" t="s">
        <v>92</v>
      </c>
      <c r="G30" s="103" t="s">
        <v>92</v>
      </c>
      <c r="H30" s="106"/>
      <c r="I30" s="107">
        <v>15</v>
      </c>
      <c r="J30" s="108"/>
      <c r="K30" s="108"/>
      <c r="L30" s="108"/>
      <c r="M30" s="109">
        <f t="shared" si="0"/>
        <v>15</v>
      </c>
      <c r="N30" s="107">
        <v>15</v>
      </c>
      <c r="O30" s="110">
        <f t="shared" si="1"/>
        <v>500</v>
      </c>
      <c r="P30" s="111">
        <f>IF(I30=0,"",ROUNDUP(N30/O30,0))</f>
        <v>1</v>
      </c>
      <c r="Q30" s="111">
        <f t="shared" si="2"/>
      </c>
      <c r="R30" s="107">
        <f t="shared" si="3"/>
      </c>
      <c r="S30" s="110">
        <f t="shared" si="4"/>
      </c>
      <c r="T30" s="111">
        <f t="shared" si="5"/>
      </c>
      <c r="U30" s="109">
        <f t="shared" si="6"/>
        <v>22.5</v>
      </c>
      <c r="V30" s="112"/>
      <c r="W30" s="113"/>
      <c r="X30" s="114"/>
      <c r="Y30" s="103"/>
      <c r="Z30" s="113"/>
      <c r="AA30" s="114"/>
      <c r="AB30" s="114"/>
      <c r="AC30" s="106"/>
      <c r="AD30" s="118"/>
      <c r="AE30" s="114"/>
      <c r="AF30" s="114"/>
      <c r="AG30" s="114"/>
      <c r="AH30" s="106"/>
      <c r="AI30" s="119"/>
      <c r="AJ30" s="120"/>
      <c r="AK30" s="85"/>
    </row>
    <row r="31" spans="1:37" s="129" customFormat="1" ht="12.75" customHeight="1">
      <c r="A31" s="205"/>
      <c r="B31" s="127" t="s">
        <v>89</v>
      </c>
      <c r="C31" s="103" t="s">
        <v>74</v>
      </c>
      <c r="D31" s="104"/>
      <c r="E31" s="105" t="s">
        <v>75</v>
      </c>
      <c r="F31" s="103" t="s">
        <v>94</v>
      </c>
      <c r="G31" s="103" t="s">
        <v>95</v>
      </c>
      <c r="H31" s="106"/>
      <c r="I31" s="107">
        <v>50</v>
      </c>
      <c r="J31" s="108"/>
      <c r="K31" s="108"/>
      <c r="L31" s="108"/>
      <c r="M31" s="109">
        <f t="shared" si="0"/>
        <v>50</v>
      </c>
      <c r="N31" s="107">
        <v>15</v>
      </c>
      <c r="O31" s="110">
        <f>IF(I31="","",500)</f>
        <v>500</v>
      </c>
      <c r="P31" s="111">
        <f>IF(I31=0,"",ROUNDUP(N31/O31,0))</f>
        <v>1</v>
      </c>
      <c r="Q31" s="111">
        <f>IF(J31="","",40)</f>
      </c>
      <c r="R31" s="107">
        <f>IF(J31=0,"",ROUNDUP(N31/Q31,0))</f>
      </c>
      <c r="S31" s="110">
        <f>IF(K31="","",16)</f>
      </c>
      <c r="T31" s="111">
        <f>IF(K31=0,"",ROUNDUP(N31/S31,0))</f>
      </c>
      <c r="U31" s="109">
        <f>(IF(I31=0,"0",((I31*1.5)*P31)))+(IF(J31=0,"0",J31*R31))+(IF(K31=0,"0",K31*2/3*T31))</f>
        <v>75</v>
      </c>
      <c r="V31" s="112"/>
      <c r="W31" s="113"/>
      <c r="X31" s="114"/>
      <c r="Y31" s="103"/>
      <c r="Z31" s="113"/>
      <c r="AA31" s="114"/>
      <c r="AB31" s="114"/>
      <c r="AC31" s="106"/>
      <c r="AD31" s="118"/>
      <c r="AE31" s="114"/>
      <c r="AF31" s="114"/>
      <c r="AG31" s="114"/>
      <c r="AH31" s="106"/>
      <c r="AI31" s="119"/>
      <c r="AJ31" s="120"/>
      <c r="AK31" s="128"/>
    </row>
    <row r="32" spans="1:37" s="122" customFormat="1" ht="12.75" customHeight="1">
      <c r="A32" s="205"/>
      <c r="B32" s="127" t="s">
        <v>69</v>
      </c>
      <c r="C32" s="103" t="s">
        <v>74</v>
      </c>
      <c r="D32" s="104"/>
      <c r="E32" s="105" t="s">
        <v>75</v>
      </c>
      <c r="F32" s="103" t="s">
        <v>78</v>
      </c>
      <c r="G32" s="103" t="s">
        <v>61</v>
      </c>
      <c r="H32" s="106" t="s">
        <v>98</v>
      </c>
      <c r="I32" s="107">
        <v>25</v>
      </c>
      <c r="J32" s="108"/>
      <c r="K32" s="108"/>
      <c r="L32" s="108"/>
      <c r="M32" s="109">
        <f t="shared" si="0"/>
        <v>25</v>
      </c>
      <c r="N32" s="107">
        <v>15</v>
      </c>
      <c r="O32" s="110">
        <f t="shared" si="1"/>
        <v>500</v>
      </c>
      <c r="P32" s="146"/>
      <c r="Q32" s="111">
        <f t="shared" si="2"/>
      </c>
      <c r="R32" s="107">
        <f t="shared" si="3"/>
      </c>
      <c r="S32" s="110">
        <f t="shared" si="4"/>
      </c>
      <c r="T32" s="111">
        <f t="shared" si="5"/>
      </c>
      <c r="U32" s="109">
        <f t="shared" si="6"/>
        <v>0</v>
      </c>
      <c r="V32" s="112"/>
      <c r="W32" s="113"/>
      <c r="X32" s="114"/>
      <c r="Y32" s="103"/>
      <c r="Z32" s="113"/>
      <c r="AA32" s="114"/>
      <c r="AB32" s="114"/>
      <c r="AC32" s="106"/>
      <c r="AD32" s="118"/>
      <c r="AE32" s="114"/>
      <c r="AF32" s="114"/>
      <c r="AG32" s="114"/>
      <c r="AH32" s="106"/>
      <c r="AI32" s="119"/>
      <c r="AJ32" s="120"/>
      <c r="AK32" s="121"/>
    </row>
    <row r="33" spans="1:37" s="129" customFormat="1" ht="12.75" customHeight="1">
      <c r="A33" s="205"/>
      <c r="B33" s="127" t="s">
        <v>70</v>
      </c>
      <c r="C33" s="103" t="s">
        <v>74</v>
      </c>
      <c r="D33" s="104"/>
      <c r="E33" s="105" t="s">
        <v>75</v>
      </c>
      <c r="F33" s="103" t="s">
        <v>62</v>
      </c>
      <c r="G33" s="103" t="s">
        <v>62</v>
      </c>
      <c r="H33" s="106" t="s">
        <v>98</v>
      </c>
      <c r="I33" s="107">
        <v>15</v>
      </c>
      <c r="J33" s="108"/>
      <c r="K33" s="108"/>
      <c r="L33" s="108"/>
      <c r="M33" s="109">
        <f aca="true" t="shared" si="7" ref="M33:M40">IF(SUM(I33:K33)=0,"",SUM(I33:K33))</f>
        <v>15</v>
      </c>
      <c r="N33" s="107">
        <v>15</v>
      </c>
      <c r="O33" s="110">
        <f aca="true" t="shared" si="8" ref="O33:O40">IF(I33="","",500)</f>
        <v>500</v>
      </c>
      <c r="P33" s="146"/>
      <c r="Q33" s="111">
        <f aca="true" t="shared" si="9" ref="Q33:Q40">IF(J33="","",40)</f>
      </c>
      <c r="R33" s="107">
        <f aca="true" t="shared" si="10" ref="R33:R40">IF(J33=0,"",ROUNDUP(N33/Q33,0))</f>
      </c>
      <c r="S33" s="110">
        <f aca="true" t="shared" si="11" ref="S33:S40">IF(K33="","",16)</f>
      </c>
      <c r="T33" s="111">
        <f aca="true" t="shared" si="12" ref="T33:T40">IF(K33=0,"",ROUNDUP(N33/S33,0))</f>
      </c>
      <c r="U33" s="109">
        <f aca="true" t="shared" si="13" ref="U33:U40">(IF(I33=0,"0",((I33*1.5)*P33)))+(IF(J33=0,"0",J33*R33))+(IF(K33=0,"0",K33*2/3*T33))</f>
        <v>0</v>
      </c>
      <c r="V33" s="112"/>
      <c r="W33" s="113"/>
      <c r="X33" s="114"/>
      <c r="Y33" s="103"/>
      <c r="Z33" s="113"/>
      <c r="AA33" s="114"/>
      <c r="AB33" s="114"/>
      <c r="AC33" s="106"/>
      <c r="AD33" s="118"/>
      <c r="AE33" s="114"/>
      <c r="AF33" s="114"/>
      <c r="AG33" s="114"/>
      <c r="AH33" s="106"/>
      <c r="AI33" s="119"/>
      <c r="AJ33" s="120"/>
      <c r="AK33" s="128"/>
    </row>
    <row r="34" spans="1:37" s="129" customFormat="1" ht="12.75" customHeight="1">
      <c r="A34" s="205"/>
      <c r="B34" s="127" t="s">
        <v>71</v>
      </c>
      <c r="C34" s="103" t="s">
        <v>74</v>
      </c>
      <c r="D34" s="104"/>
      <c r="E34" s="105" t="s">
        <v>75</v>
      </c>
      <c r="F34" s="103" t="s">
        <v>63</v>
      </c>
      <c r="G34" s="103" t="s">
        <v>63</v>
      </c>
      <c r="H34" s="106" t="s">
        <v>98</v>
      </c>
      <c r="I34" s="107">
        <v>15</v>
      </c>
      <c r="J34" s="108"/>
      <c r="K34" s="108"/>
      <c r="L34" s="108"/>
      <c r="M34" s="109">
        <f t="shared" si="7"/>
        <v>15</v>
      </c>
      <c r="N34" s="107">
        <v>15</v>
      </c>
      <c r="O34" s="110">
        <f t="shared" si="8"/>
        <v>500</v>
      </c>
      <c r="P34" s="146"/>
      <c r="Q34" s="111">
        <f t="shared" si="9"/>
      </c>
      <c r="R34" s="107">
        <f t="shared" si="10"/>
      </c>
      <c r="S34" s="110">
        <f t="shared" si="11"/>
      </c>
      <c r="T34" s="111">
        <f t="shared" si="12"/>
      </c>
      <c r="U34" s="109">
        <f t="shared" si="13"/>
        <v>0</v>
      </c>
      <c r="V34" s="112"/>
      <c r="W34" s="113"/>
      <c r="X34" s="114"/>
      <c r="Y34" s="103"/>
      <c r="Z34" s="113"/>
      <c r="AA34" s="114"/>
      <c r="AB34" s="114"/>
      <c r="AC34" s="106"/>
      <c r="AD34" s="118"/>
      <c r="AE34" s="114"/>
      <c r="AF34" s="114"/>
      <c r="AG34" s="114"/>
      <c r="AH34" s="106"/>
      <c r="AI34" s="119"/>
      <c r="AJ34" s="120"/>
      <c r="AK34" s="128"/>
    </row>
    <row r="35" spans="1:37" s="129" customFormat="1" ht="12.75" customHeight="1">
      <c r="A35" s="205"/>
      <c r="B35" s="127" t="s">
        <v>72</v>
      </c>
      <c r="C35" s="103" t="s">
        <v>74</v>
      </c>
      <c r="D35" s="104"/>
      <c r="E35" s="105" t="s">
        <v>75</v>
      </c>
      <c r="F35" s="103" t="s">
        <v>64</v>
      </c>
      <c r="G35" s="103" t="s">
        <v>64</v>
      </c>
      <c r="H35" s="106" t="s">
        <v>98</v>
      </c>
      <c r="I35" s="107">
        <v>15</v>
      </c>
      <c r="J35" s="108"/>
      <c r="K35" s="108"/>
      <c r="L35" s="108"/>
      <c r="M35" s="109">
        <f t="shared" si="7"/>
        <v>15</v>
      </c>
      <c r="N35" s="107">
        <v>15</v>
      </c>
      <c r="O35" s="110">
        <f t="shared" si="8"/>
        <v>500</v>
      </c>
      <c r="P35" s="146"/>
      <c r="Q35" s="111">
        <f t="shared" si="9"/>
      </c>
      <c r="R35" s="107">
        <f t="shared" si="10"/>
      </c>
      <c r="S35" s="110">
        <f t="shared" si="11"/>
      </c>
      <c r="T35" s="111">
        <f t="shared" si="12"/>
      </c>
      <c r="U35" s="109">
        <f t="shared" si="13"/>
        <v>0</v>
      </c>
      <c r="V35" s="112"/>
      <c r="W35" s="113"/>
      <c r="X35" s="114"/>
      <c r="Y35" s="103"/>
      <c r="Z35" s="113"/>
      <c r="AA35" s="114"/>
      <c r="AB35" s="114"/>
      <c r="AC35" s="106"/>
      <c r="AD35" s="118"/>
      <c r="AE35" s="114"/>
      <c r="AF35" s="114"/>
      <c r="AG35" s="114"/>
      <c r="AH35" s="106"/>
      <c r="AI35" s="119"/>
      <c r="AJ35" s="120"/>
      <c r="AK35" s="128"/>
    </row>
    <row r="36" spans="1:37" s="129" customFormat="1" ht="12.75" customHeight="1">
      <c r="A36" s="205"/>
      <c r="B36" s="127" t="s">
        <v>96</v>
      </c>
      <c r="C36" s="103" t="s">
        <v>74</v>
      </c>
      <c r="D36" s="104"/>
      <c r="E36" s="105" t="s">
        <v>75</v>
      </c>
      <c r="F36" s="103" t="s">
        <v>79</v>
      </c>
      <c r="G36" s="103" t="s">
        <v>65</v>
      </c>
      <c r="H36" s="106"/>
      <c r="I36" s="107">
        <v>50</v>
      </c>
      <c r="J36" s="108"/>
      <c r="K36" s="108"/>
      <c r="L36" s="108"/>
      <c r="M36" s="109">
        <f t="shared" si="7"/>
        <v>50</v>
      </c>
      <c r="N36" s="107">
        <v>15</v>
      </c>
      <c r="O36" s="110">
        <f t="shared" si="8"/>
        <v>500</v>
      </c>
      <c r="P36" s="111">
        <f aca="true" t="shared" si="14" ref="P36:P47">IF(I36=0,"",ROUNDUP(N36/O36,0))</f>
        <v>1</v>
      </c>
      <c r="Q36" s="111">
        <f t="shared" si="9"/>
      </c>
      <c r="R36" s="107">
        <f t="shared" si="10"/>
      </c>
      <c r="S36" s="110">
        <f t="shared" si="11"/>
      </c>
      <c r="T36" s="111">
        <f t="shared" si="12"/>
      </c>
      <c r="U36" s="109">
        <f t="shared" si="13"/>
        <v>75</v>
      </c>
      <c r="V36" s="112"/>
      <c r="W36" s="113"/>
      <c r="X36" s="114"/>
      <c r="Y36" s="103"/>
      <c r="Z36" s="113"/>
      <c r="AA36" s="114"/>
      <c r="AB36" s="114"/>
      <c r="AC36" s="106"/>
      <c r="AD36" s="118"/>
      <c r="AE36" s="114"/>
      <c r="AF36" s="114"/>
      <c r="AG36" s="114"/>
      <c r="AH36" s="106"/>
      <c r="AI36" s="119"/>
      <c r="AJ36" s="120"/>
      <c r="AK36" s="128"/>
    </row>
    <row r="37" spans="1:37" s="129" customFormat="1" ht="12.75" customHeight="1">
      <c r="A37" s="205"/>
      <c r="B37" s="127"/>
      <c r="C37" s="127"/>
      <c r="D37" s="104"/>
      <c r="E37" s="105"/>
      <c r="F37" s="103"/>
      <c r="G37" s="103"/>
      <c r="H37" s="106"/>
      <c r="I37" s="107"/>
      <c r="J37" s="108"/>
      <c r="K37" s="108"/>
      <c r="L37" s="108"/>
      <c r="M37" s="109">
        <f t="shared" si="7"/>
      </c>
      <c r="N37" s="107"/>
      <c r="O37" s="110">
        <f t="shared" si="8"/>
      </c>
      <c r="P37" s="111">
        <f t="shared" si="14"/>
      </c>
      <c r="Q37" s="111">
        <f t="shared" si="9"/>
      </c>
      <c r="R37" s="107">
        <f t="shared" si="10"/>
      </c>
      <c r="S37" s="110">
        <f t="shared" si="11"/>
      </c>
      <c r="T37" s="111">
        <f t="shared" si="12"/>
      </c>
      <c r="U37" s="109">
        <f t="shared" si="13"/>
        <v>0</v>
      </c>
      <c r="V37" s="112"/>
      <c r="W37" s="113"/>
      <c r="X37" s="114"/>
      <c r="Y37" s="103"/>
      <c r="Z37" s="113"/>
      <c r="AA37" s="114"/>
      <c r="AB37" s="114"/>
      <c r="AC37" s="106"/>
      <c r="AD37" s="118"/>
      <c r="AE37" s="114"/>
      <c r="AF37" s="114"/>
      <c r="AG37" s="114"/>
      <c r="AH37" s="106"/>
      <c r="AI37" s="119"/>
      <c r="AJ37" s="120"/>
      <c r="AK37" s="128"/>
    </row>
    <row r="38" spans="1:37" s="129" customFormat="1" ht="12.75" customHeight="1">
      <c r="A38" s="205"/>
      <c r="B38" s="127" t="s">
        <v>97</v>
      </c>
      <c r="C38" s="103" t="s">
        <v>73</v>
      </c>
      <c r="D38" s="104"/>
      <c r="E38" s="105">
        <v>1</v>
      </c>
      <c r="F38" s="103" t="s">
        <v>80</v>
      </c>
      <c r="G38" s="103" t="s">
        <v>66</v>
      </c>
      <c r="H38" s="106"/>
      <c r="I38" s="107"/>
      <c r="J38" s="108"/>
      <c r="K38" s="108"/>
      <c r="L38" s="108"/>
      <c r="M38" s="109">
        <f t="shared" si="7"/>
      </c>
      <c r="N38" s="107"/>
      <c r="O38" s="110">
        <f t="shared" si="8"/>
      </c>
      <c r="P38" s="111">
        <f t="shared" si="14"/>
      </c>
      <c r="Q38" s="111">
        <f t="shared" si="9"/>
      </c>
      <c r="R38" s="107">
        <f t="shared" si="10"/>
      </c>
      <c r="S38" s="110">
        <f t="shared" si="11"/>
      </c>
      <c r="T38" s="111">
        <f t="shared" si="12"/>
      </c>
      <c r="U38" s="109">
        <f t="shared" si="13"/>
        <v>0</v>
      </c>
      <c r="V38" s="112"/>
      <c r="W38" s="113"/>
      <c r="X38" s="114"/>
      <c r="Y38" s="103"/>
      <c r="Z38" s="113"/>
      <c r="AA38" s="114"/>
      <c r="AB38" s="114"/>
      <c r="AC38" s="106"/>
      <c r="AD38" s="118"/>
      <c r="AE38" s="114"/>
      <c r="AF38" s="114"/>
      <c r="AG38" s="114"/>
      <c r="AH38" s="106"/>
      <c r="AI38" s="119"/>
      <c r="AJ38" s="120"/>
      <c r="AK38" s="128"/>
    </row>
    <row r="39" spans="1:37" s="129" customFormat="1" ht="12.75" customHeight="1">
      <c r="A39" s="205"/>
      <c r="B39" s="127"/>
      <c r="C39" s="127"/>
      <c r="D39" s="104"/>
      <c r="E39" s="105"/>
      <c r="F39" s="103"/>
      <c r="G39" s="103"/>
      <c r="H39" s="106"/>
      <c r="I39" s="107"/>
      <c r="J39" s="108"/>
      <c r="K39" s="108"/>
      <c r="L39" s="108"/>
      <c r="M39" s="109">
        <f t="shared" si="7"/>
      </c>
      <c r="N39" s="107"/>
      <c r="O39" s="110">
        <f t="shared" si="8"/>
      </c>
      <c r="P39" s="111">
        <f t="shared" si="14"/>
      </c>
      <c r="Q39" s="111">
        <f t="shared" si="9"/>
      </c>
      <c r="R39" s="107">
        <f t="shared" si="10"/>
      </c>
      <c r="S39" s="110">
        <f t="shared" si="11"/>
      </c>
      <c r="T39" s="111">
        <f t="shared" si="12"/>
      </c>
      <c r="U39" s="109">
        <f t="shared" si="13"/>
        <v>0</v>
      </c>
      <c r="V39" s="112"/>
      <c r="W39" s="113"/>
      <c r="X39" s="114"/>
      <c r="Y39" s="103"/>
      <c r="Z39" s="113"/>
      <c r="AA39" s="114"/>
      <c r="AB39" s="114"/>
      <c r="AC39" s="106"/>
      <c r="AD39" s="118"/>
      <c r="AE39" s="114"/>
      <c r="AF39" s="114"/>
      <c r="AG39" s="114"/>
      <c r="AH39" s="106"/>
      <c r="AI39" s="119"/>
      <c r="AJ39" s="120"/>
      <c r="AK39" s="128"/>
    </row>
    <row r="40" spans="1:37" s="129" customFormat="1" ht="12.75" customHeight="1">
      <c r="A40" s="205"/>
      <c r="B40" s="127"/>
      <c r="C40" s="127"/>
      <c r="D40" s="104"/>
      <c r="E40" s="105"/>
      <c r="F40" s="103"/>
      <c r="G40" s="103"/>
      <c r="H40" s="106"/>
      <c r="I40" s="107"/>
      <c r="J40" s="108"/>
      <c r="K40" s="108"/>
      <c r="L40" s="108"/>
      <c r="M40" s="109">
        <f t="shared" si="7"/>
      </c>
      <c r="N40" s="107"/>
      <c r="O40" s="110">
        <f t="shared" si="8"/>
      </c>
      <c r="P40" s="111">
        <f t="shared" si="14"/>
      </c>
      <c r="Q40" s="111">
        <f t="shared" si="9"/>
      </c>
      <c r="R40" s="107">
        <f t="shared" si="10"/>
      </c>
      <c r="S40" s="110">
        <f t="shared" si="11"/>
      </c>
      <c r="T40" s="111">
        <f t="shared" si="12"/>
      </c>
      <c r="U40" s="109">
        <f t="shared" si="13"/>
        <v>0</v>
      </c>
      <c r="V40" s="112"/>
      <c r="W40" s="113"/>
      <c r="X40" s="114"/>
      <c r="Y40" s="103"/>
      <c r="Z40" s="113"/>
      <c r="AA40" s="114"/>
      <c r="AB40" s="114"/>
      <c r="AC40" s="106"/>
      <c r="AD40" s="118"/>
      <c r="AE40" s="114"/>
      <c r="AF40" s="114"/>
      <c r="AG40" s="114"/>
      <c r="AH40" s="106"/>
      <c r="AI40" s="119"/>
      <c r="AJ40" s="120"/>
      <c r="AK40" s="128"/>
    </row>
    <row r="41" spans="1:37" s="122" customFormat="1" ht="12.75" customHeight="1">
      <c r="A41" s="205"/>
      <c r="B41" s="103"/>
      <c r="C41" s="103"/>
      <c r="D41" s="104"/>
      <c r="E41" s="108"/>
      <c r="F41" s="103"/>
      <c r="G41" s="103"/>
      <c r="H41" s="106"/>
      <c r="I41" s="107"/>
      <c r="J41" s="108"/>
      <c r="K41" s="108"/>
      <c r="L41" s="108"/>
      <c r="M41" s="109">
        <f aca="true" t="shared" si="15" ref="M41:M47">IF(SUM(I41:K41)=0,"",SUM(I41:K41))</f>
      </c>
      <c r="N41" s="107">
        <f aca="true" t="shared" si="16" ref="N41:N47">IF(F41=0,"",ROUNDUP($R$16/$R$14,0))</f>
      </c>
      <c r="O41" s="110">
        <f t="shared" si="1"/>
      </c>
      <c r="P41" s="111">
        <f t="shared" si="14"/>
      </c>
      <c r="Q41" s="111">
        <f t="shared" si="2"/>
      </c>
      <c r="R41" s="107">
        <f t="shared" si="3"/>
      </c>
      <c r="S41" s="110">
        <f t="shared" si="4"/>
      </c>
      <c r="T41" s="111">
        <f t="shared" si="5"/>
      </c>
      <c r="U41" s="109">
        <f t="shared" si="6"/>
        <v>0</v>
      </c>
      <c r="V41" s="112"/>
      <c r="W41" s="113"/>
      <c r="X41" s="114"/>
      <c r="Y41" s="103"/>
      <c r="Z41" s="113"/>
      <c r="AA41" s="114"/>
      <c r="AB41" s="114"/>
      <c r="AC41" s="106"/>
      <c r="AD41" s="118"/>
      <c r="AE41" s="114"/>
      <c r="AF41" s="114"/>
      <c r="AG41" s="114"/>
      <c r="AH41" s="106"/>
      <c r="AI41" s="119"/>
      <c r="AJ41" s="120"/>
      <c r="AK41" s="121"/>
    </row>
    <row r="42" spans="1:37" s="122" customFormat="1" ht="12.75" customHeight="1">
      <c r="A42" s="205"/>
      <c r="B42" s="103"/>
      <c r="C42" s="103"/>
      <c r="D42" s="104"/>
      <c r="E42" s="108"/>
      <c r="F42" s="103"/>
      <c r="G42" s="103"/>
      <c r="H42" s="106"/>
      <c r="I42" s="107"/>
      <c r="J42" s="108"/>
      <c r="K42" s="108"/>
      <c r="L42" s="108"/>
      <c r="M42" s="109">
        <f t="shared" si="15"/>
      </c>
      <c r="N42" s="107">
        <f t="shared" si="16"/>
      </c>
      <c r="O42" s="110">
        <f t="shared" si="1"/>
      </c>
      <c r="P42" s="111">
        <f t="shared" si="14"/>
      </c>
      <c r="Q42" s="111">
        <f t="shared" si="2"/>
      </c>
      <c r="R42" s="107">
        <f t="shared" si="3"/>
      </c>
      <c r="S42" s="110">
        <f t="shared" si="4"/>
      </c>
      <c r="T42" s="111">
        <f t="shared" si="5"/>
      </c>
      <c r="U42" s="109">
        <f t="shared" si="6"/>
        <v>0</v>
      </c>
      <c r="V42" s="112"/>
      <c r="W42" s="113"/>
      <c r="X42" s="114"/>
      <c r="Y42" s="103"/>
      <c r="Z42" s="113"/>
      <c r="AA42" s="114"/>
      <c r="AB42" s="114"/>
      <c r="AC42" s="106"/>
      <c r="AD42" s="118"/>
      <c r="AE42" s="114"/>
      <c r="AF42" s="114"/>
      <c r="AG42" s="114"/>
      <c r="AH42" s="106"/>
      <c r="AI42" s="119"/>
      <c r="AJ42" s="120"/>
      <c r="AK42" s="121"/>
    </row>
    <row r="43" spans="1:37" s="122" customFormat="1" ht="12.75" customHeight="1">
      <c r="A43" s="205"/>
      <c r="B43" s="103"/>
      <c r="C43" s="103"/>
      <c r="D43" s="104"/>
      <c r="E43" s="108"/>
      <c r="F43" s="103"/>
      <c r="G43" s="103"/>
      <c r="H43" s="106"/>
      <c r="I43" s="107"/>
      <c r="J43" s="108"/>
      <c r="K43" s="108"/>
      <c r="L43" s="108"/>
      <c r="M43" s="109">
        <f t="shared" si="15"/>
      </c>
      <c r="N43" s="107">
        <f t="shared" si="16"/>
      </c>
      <c r="O43" s="110">
        <f t="shared" si="1"/>
      </c>
      <c r="P43" s="111">
        <f t="shared" si="14"/>
      </c>
      <c r="Q43" s="111">
        <f t="shared" si="2"/>
      </c>
      <c r="R43" s="107">
        <f t="shared" si="3"/>
      </c>
      <c r="S43" s="110">
        <f t="shared" si="4"/>
      </c>
      <c r="T43" s="111">
        <f t="shared" si="5"/>
      </c>
      <c r="U43" s="109">
        <f t="shared" si="6"/>
        <v>0</v>
      </c>
      <c r="V43" s="112"/>
      <c r="W43" s="113"/>
      <c r="X43" s="114"/>
      <c r="Y43" s="103"/>
      <c r="Z43" s="113"/>
      <c r="AA43" s="114"/>
      <c r="AB43" s="114"/>
      <c r="AC43" s="106"/>
      <c r="AD43" s="118"/>
      <c r="AE43" s="114"/>
      <c r="AF43" s="114"/>
      <c r="AG43" s="114"/>
      <c r="AH43" s="106"/>
      <c r="AI43" s="119"/>
      <c r="AJ43" s="120"/>
      <c r="AK43" s="121"/>
    </row>
    <row r="44" spans="1:37" s="122" customFormat="1" ht="12.75" customHeight="1">
      <c r="A44" s="205"/>
      <c r="B44" s="103"/>
      <c r="C44" s="103"/>
      <c r="D44" s="104"/>
      <c r="E44" s="108"/>
      <c r="F44" s="103"/>
      <c r="G44" s="103"/>
      <c r="H44" s="106"/>
      <c r="I44" s="107"/>
      <c r="J44" s="108"/>
      <c r="K44" s="108"/>
      <c r="L44" s="108"/>
      <c r="M44" s="109">
        <f t="shared" si="15"/>
      </c>
      <c r="N44" s="107">
        <f t="shared" si="16"/>
      </c>
      <c r="O44" s="110">
        <f t="shared" si="1"/>
      </c>
      <c r="P44" s="111">
        <f t="shared" si="14"/>
      </c>
      <c r="Q44" s="111">
        <f t="shared" si="2"/>
      </c>
      <c r="R44" s="107">
        <f t="shared" si="3"/>
      </c>
      <c r="S44" s="110">
        <f t="shared" si="4"/>
      </c>
      <c r="T44" s="111">
        <f t="shared" si="5"/>
      </c>
      <c r="U44" s="109">
        <f t="shared" si="6"/>
        <v>0</v>
      </c>
      <c r="V44" s="112"/>
      <c r="W44" s="113"/>
      <c r="X44" s="114"/>
      <c r="Y44" s="103"/>
      <c r="Z44" s="113"/>
      <c r="AA44" s="114"/>
      <c r="AB44" s="114"/>
      <c r="AC44" s="106"/>
      <c r="AD44" s="118"/>
      <c r="AE44" s="114"/>
      <c r="AF44" s="114"/>
      <c r="AG44" s="114"/>
      <c r="AH44" s="106"/>
      <c r="AI44" s="119"/>
      <c r="AJ44" s="120"/>
      <c r="AK44" s="121"/>
    </row>
    <row r="45" spans="1:37" s="122" customFormat="1" ht="12.75" customHeight="1">
      <c r="A45" s="205"/>
      <c r="B45" s="103"/>
      <c r="C45" s="103"/>
      <c r="D45" s="104"/>
      <c r="E45" s="108"/>
      <c r="F45" s="103"/>
      <c r="G45" s="103"/>
      <c r="H45" s="106"/>
      <c r="I45" s="107"/>
      <c r="J45" s="108"/>
      <c r="K45" s="108"/>
      <c r="L45" s="108"/>
      <c r="M45" s="109">
        <f t="shared" si="15"/>
      </c>
      <c r="N45" s="107">
        <f t="shared" si="16"/>
      </c>
      <c r="O45" s="110">
        <f t="shared" si="1"/>
      </c>
      <c r="P45" s="111">
        <f t="shared" si="14"/>
      </c>
      <c r="Q45" s="111">
        <f t="shared" si="2"/>
      </c>
      <c r="R45" s="107">
        <f t="shared" si="3"/>
      </c>
      <c r="S45" s="110">
        <f t="shared" si="4"/>
      </c>
      <c r="T45" s="111">
        <f t="shared" si="5"/>
      </c>
      <c r="U45" s="109">
        <f t="shared" si="6"/>
        <v>0</v>
      </c>
      <c r="V45" s="112"/>
      <c r="W45" s="113"/>
      <c r="X45" s="114"/>
      <c r="Y45" s="103"/>
      <c r="Z45" s="113"/>
      <c r="AA45" s="114"/>
      <c r="AB45" s="114"/>
      <c r="AC45" s="106"/>
      <c r="AD45" s="118"/>
      <c r="AE45" s="114"/>
      <c r="AF45" s="114"/>
      <c r="AG45" s="114"/>
      <c r="AH45" s="106"/>
      <c r="AI45" s="119"/>
      <c r="AJ45" s="120"/>
      <c r="AK45" s="121"/>
    </row>
    <row r="46" spans="1:37" s="122" customFormat="1" ht="12.75" customHeight="1">
      <c r="A46" s="205"/>
      <c r="B46" s="103"/>
      <c r="C46" s="103"/>
      <c r="D46" s="104"/>
      <c r="E46" s="108"/>
      <c r="F46" s="103"/>
      <c r="G46" s="103"/>
      <c r="H46" s="106"/>
      <c r="I46" s="107"/>
      <c r="J46" s="108"/>
      <c r="K46" s="108"/>
      <c r="L46" s="108"/>
      <c r="M46" s="109">
        <f t="shared" si="15"/>
      </c>
      <c r="N46" s="107">
        <f t="shared" si="16"/>
      </c>
      <c r="O46" s="110">
        <f t="shared" si="1"/>
      </c>
      <c r="P46" s="111">
        <f t="shared" si="14"/>
      </c>
      <c r="Q46" s="111">
        <f t="shared" si="2"/>
      </c>
      <c r="R46" s="107">
        <f t="shared" si="3"/>
      </c>
      <c r="S46" s="110">
        <f t="shared" si="4"/>
      </c>
      <c r="T46" s="111">
        <f t="shared" si="5"/>
      </c>
      <c r="U46" s="109">
        <f t="shared" si="6"/>
        <v>0</v>
      </c>
      <c r="V46" s="112"/>
      <c r="W46" s="113"/>
      <c r="X46" s="114"/>
      <c r="Y46" s="103"/>
      <c r="Z46" s="113"/>
      <c r="AA46" s="114"/>
      <c r="AB46" s="114"/>
      <c r="AC46" s="106"/>
      <c r="AD46" s="118"/>
      <c r="AE46" s="114"/>
      <c r="AF46" s="114"/>
      <c r="AG46" s="114"/>
      <c r="AH46" s="106"/>
      <c r="AI46" s="119"/>
      <c r="AJ46" s="120"/>
      <c r="AK46" s="121"/>
    </row>
    <row r="47" spans="1:37" s="145" customFormat="1" ht="12.75" customHeight="1" thickBot="1">
      <c r="A47" s="206"/>
      <c r="B47" s="130"/>
      <c r="C47" s="131"/>
      <c r="D47" s="132"/>
      <c r="E47" s="133"/>
      <c r="F47" s="131"/>
      <c r="G47" s="131"/>
      <c r="H47" s="134"/>
      <c r="I47" s="135"/>
      <c r="J47" s="133"/>
      <c r="K47" s="133"/>
      <c r="L47" s="133"/>
      <c r="M47" s="136">
        <f t="shared" si="15"/>
      </c>
      <c r="N47" s="135">
        <f t="shared" si="16"/>
      </c>
      <c r="O47" s="137">
        <f t="shared" si="1"/>
      </c>
      <c r="P47" s="138">
        <f t="shared" si="14"/>
      </c>
      <c r="Q47" s="138">
        <f t="shared" si="2"/>
      </c>
      <c r="R47" s="135">
        <f t="shared" si="3"/>
      </c>
      <c r="S47" s="137">
        <f t="shared" si="4"/>
      </c>
      <c r="T47" s="138">
        <f t="shared" si="5"/>
      </c>
      <c r="U47" s="136">
        <f t="shared" si="6"/>
        <v>0</v>
      </c>
      <c r="V47" s="139"/>
      <c r="W47" s="130"/>
      <c r="X47" s="140"/>
      <c r="Y47" s="131"/>
      <c r="Z47" s="130"/>
      <c r="AA47" s="140"/>
      <c r="AB47" s="140"/>
      <c r="AC47" s="134"/>
      <c r="AD47" s="141"/>
      <c r="AE47" s="140"/>
      <c r="AF47" s="140"/>
      <c r="AG47" s="140"/>
      <c r="AH47" s="134"/>
      <c r="AI47" s="142"/>
      <c r="AJ47" s="143"/>
      <c r="AK47" s="144"/>
    </row>
    <row r="48" spans="33:36" ht="38.25" customHeight="1" thickBot="1">
      <c r="AG48" s="76"/>
      <c r="AH48" s="76"/>
      <c r="AI48" s="82"/>
      <c r="AJ48" s="83"/>
    </row>
    <row r="49" spans="8:21" ht="24.75" customHeight="1" thickBot="1">
      <c r="H49" s="63" t="s">
        <v>35</v>
      </c>
      <c r="I49" s="64">
        <f>SUMIF(C26:C47,"=M*",I26:I47)</f>
        <v>270</v>
      </c>
      <c r="J49" s="65">
        <f>SUMIF(C26:C47,"=M*",J26:J47)</f>
        <v>0</v>
      </c>
      <c r="K49" s="66">
        <f>SUMIF(C26:C47,"=M*",K26:K47)</f>
        <v>0</v>
      </c>
      <c r="L49" s="67"/>
      <c r="M49" s="68">
        <f>SUMIF(C26:C47,"=MA*",M26:M47)</f>
        <v>270</v>
      </c>
      <c r="N49" s="69"/>
      <c r="O49" s="70"/>
      <c r="P49" s="71"/>
      <c r="Q49" s="71"/>
      <c r="R49" s="69"/>
      <c r="S49" s="70"/>
      <c r="T49" s="71"/>
      <c r="U49" s="72">
        <f>SUMIF(C26:C47,"=M*",U26:U47)</f>
        <v>195</v>
      </c>
    </row>
  </sheetData>
  <sheetProtection password="DBC7" sheet="1" objects="1" scenarios="1" formatCells="0"/>
  <protectedRanges>
    <protectedRange sqref="F5 V26:AJ49 N26:N47" name="Plage1"/>
  </protectedRanges>
  <mergeCells count="43">
    <mergeCell ref="U23:U25"/>
    <mergeCell ref="B23:B25"/>
    <mergeCell ref="C23:C25"/>
    <mergeCell ref="D23:D25"/>
    <mergeCell ref="P23:P25"/>
    <mergeCell ref="Q23:Q25"/>
    <mergeCell ref="T23:T25"/>
    <mergeCell ref="W22:AC22"/>
    <mergeCell ref="AD22:AH22"/>
    <mergeCell ref="W23:Y23"/>
    <mergeCell ref="Z23:AB23"/>
    <mergeCell ref="AD23:AH23"/>
    <mergeCell ref="AC24:AC25"/>
    <mergeCell ref="AD24:AE24"/>
    <mergeCell ref="AG24:AH24"/>
    <mergeCell ref="W25:X25"/>
    <mergeCell ref="Z25:AA25"/>
    <mergeCell ref="A26:A47"/>
    <mergeCell ref="AI23:AI25"/>
    <mergeCell ref="AJ23:AJ25"/>
    <mergeCell ref="E23:E25"/>
    <mergeCell ref="F23:F25"/>
    <mergeCell ref="G23:G25"/>
    <mergeCell ref="K23:K25"/>
    <mergeCell ref="O23:O25"/>
    <mergeCell ref="R23:R25"/>
    <mergeCell ref="S23:S25"/>
    <mergeCell ref="G11:G12"/>
    <mergeCell ref="J23:J25"/>
    <mergeCell ref="I23:I25"/>
    <mergeCell ref="V23:V25"/>
    <mergeCell ref="H23:H25"/>
    <mergeCell ref="M23:M25"/>
    <mergeCell ref="L23:L25"/>
    <mergeCell ref="I22:M22"/>
    <mergeCell ref="N22:U22"/>
    <mergeCell ref="N23:N25"/>
    <mergeCell ref="A11:A20"/>
    <mergeCell ref="D11:D12"/>
    <mergeCell ref="B11:B12"/>
    <mergeCell ref="C11:C12"/>
    <mergeCell ref="E11:E12"/>
    <mergeCell ref="F11:F12"/>
  </mergeCells>
  <conditionalFormatting sqref="C21">
    <cfRule type="cellIs" priority="203" dxfId="2" operator="equal" stopIfTrue="1">
      <formula>"SE©"</formula>
    </cfRule>
    <cfRule type="expression" priority="204" dxfId="1" stopIfTrue="1">
      <formula>IF($C21="UE",TRUE,IF($C21="UE©",TRUE,FALSE))</formula>
    </cfRule>
    <cfRule type="expression" priority="205" dxfId="0" stopIfTrue="1">
      <formula>IF($C21="INTER",TRUE,IF($C21="MAU©",TRUE,FALSE))</formula>
    </cfRule>
  </conditionalFormatting>
  <conditionalFormatting sqref="V21 B21 D21:H21">
    <cfRule type="expression" priority="206" dxfId="2" stopIfTrue="1">
      <formula>IF($C21="SE©",TRUE,FALSE)</formula>
    </cfRule>
    <cfRule type="expression" priority="207" dxfId="1" stopIfTrue="1">
      <formula>IF($C21="UE",TRUE,IF($C21="UE©",TRUE,FALSE))</formula>
    </cfRule>
    <cfRule type="expression" priority="208" dxfId="0" stopIfTrue="1">
      <formula>IF($C21="INTER",TRUE,IF($C21="MAU©",TRUE,FALSE))</formula>
    </cfRule>
  </conditionalFormatting>
  <conditionalFormatting sqref="B22:H22 V22">
    <cfRule type="expression" priority="209" dxfId="129" stopIfTrue="1">
      <formula>IF($C22="ANAT",TRUE,FALSE)</formula>
    </cfRule>
    <cfRule type="expression" priority="210" dxfId="122" stopIfTrue="1">
      <formula>IF($C22="SEAT",TRUE,FALSE)</formula>
    </cfRule>
    <cfRule type="expression" priority="211" dxfId="121" stopIfTrue="1">
      <formula>IF($C22="SX©",TRUE,FALSE)</formula>
    </cfRule>
  </conditionalFormatting>
  <conditionalFormatting sqref="I21:M21">
    <cfRule type="expression" priority="212" dxfId="154" stopIfTrue="1">
      <formula>IF($C21="SE©",TRUE,FALSE)</formula>
    </cfRule>
    <cfRule type="expression" priority="213" dxfId="153" stopIfTrue="1">
      <formula>IF($C21="UE",TRUE,IF($C21="UE©",TRUE,FALSE))</formula>
    </cfRule>
    <cfRule type="expression" priority="214" dxfId="0" stopIfTrue="1">
      <formula>IF($C21="INTER",TRUE,IF($C21="MAU©",TRUE,FALSE))</formula>
    </cfRule>
  </conditionalFormatting>
  <conditionalFormatting sqref="B14:G20">
    <cfRule type="expression" priority="215" dxfId="118" stopIfTrue="1">
      <formula>IF($C14="AN",TRUE,FALSE)</formula>
    </cfRule>
    <cfRule type="expression" priority="216" dxfId="122" stopIfTrue="1">
      <formula>IF($C14="SEAT",TRUE,FALSE)</formula>
    </cfRule>
    <cfRule type="expression" priority="217" dxfId="121" stopIfTrue="1">
      <formula>IF($C14="SX©",TRUE,FALSE)</formula>
    </cfRule>
  </conditionalFormatting>
  <conditionalFormatting sqref="D29:E29 V26:AI30 V32:AI32 V41:AI47 B41:M47 B26:C30 F26:M26 B32:G32 F29:M30 D27:G27 I32:M32 F28:G28 I27:M28">
    <cfRule type="expression" priority="218" dxfId="2" stopIfTrue="1">
      <formula>IF($C26="SE©",TRUE,FALSE)</formula>
    </cfRule>
    <cfRule type="expression" priority="219" dxfId="1" stopIfTrue="1">
      <formula>IF($C26="UE©",TRUE,FALSE)</formula>
    </cfRule>
    <cfRule type="expression" priority="220" dxfId="0" stopIfTrue="1">
      <formula>IF($C26="MAU",TRUE,FALSE)</formula>
    </cfRule>
  </conditionalFormatting>
  <conditionalFormatting sqref="D26:E26 D28:E28 D30:E30">
    <cfRule type="expression" priority="221" dxfId="2" stopIfTrue="1">
      <formula>IF($C26="SE©",TRUE,FALSE)</formula>
    </cfRule>
    <cfRule type="expression" priority="222" dxfId="1" stopIfTrue="1">
      <formula>IF($C26="UE©",TRUE,FALSE)</formula>
    </cfRule>
  </conditionalFormatting>
  <conditionalFormatting sqref="V4:V7">
    <cfRule type="cellIs" priority="223" dxfId="143" operator="notEqual" stopIfTrue="1">
      <formula>"null"</formula>
    </cfRule>
  </conditionalFormatting>
  <conditionalFormatting sqref="D6:E6">
    <cfRule type="cellIs" priority="226" dxfId="142" operator="notEqual" stopIfTrue="1">
      <formula>"null"</formula>
    </cfRule>
  </conditionalFormatting>
  <conditionalFormatting sqref="C6">
    <cfRule type="cellIs" priority="227" dxfId="118" operator="equal" stopIfTrue="1">
      <formula>0</formula>
    </cfRule>
    <cfRule type="cellIs" priority="228" dxfId="117" operator="notEqual" stopIfTrue="1">
      <formula>"null"</formula>
    </cfRule>
  </conditionalFormatting>
  <conditionalFormatting sqref="C5">
    <cfRule type="cellIs" priority="229" dxfId="139" operator="equal" stopIfTrue="1">
      <formula>0</formula>
    </cfRule>
    <cfRule type="cellIs" priority="230" dxfId="138" operator="notEqual" stopIfTrue="1">
      <formula>"null"</formula>
    </cfRule>
  </conditionalFormatting>
  <conditionalFormatting sqref="C7">
    <cfRule type="cellIs" priority="231" dxfId="137" operator="equal" stopIfTrue="1">
      <formula>0</formula>
    </cfRule>
    <cfRule type="cellIs" priority="232" dxfId="119" operator="notEqual" stopIfTrue="1">
      <formula>"null"</formula>
    </cfRule>
  </conditionalFormatting>
  <conditionalFormatting sqref="C4">
    <cfRule type="cellIs" priority="233" dxfId="135" operator="equal" stopIfTrue="1">
      <formula>0</formula>
    </cfRule>
    <cfRule type="cellIs" priority="234" dxfId="134" operator="notEqual" stopIfTrue="1">
      <formula>"null"</formula>
    </cfRule>
  </conditionalFormatting>
  <conditionalFormatting sqref="B9:C10">
    <cfRule type="cellIs" priority="235" dxfId="133" operator="notEqual" stopIfTrue="1">
      <formula>"null"</formula>
    </cfRule>
  </conditionalFormatting>
  <conditionalFormatting sqref="I22">
    <cfRule type="expression" priority="197" dxfId="129" stopIfTrue="1">
      <formula>IF($C22="ANAT",TRUE,FALSE)</formula>
    </cfRule>
    <cfRule type="expression" priority="198" dxfId="122" stopIfTrue="1">
      <formula>IF($C22="SEAT",TRUE,FALSE)</formula>
    </cfRule>
    <cfRule type="expression" priority="199" dxfId="121" stopIfTrue="1">
      <formula>IF($C22="SX©",TRUE,FALSE)</formula>
    </cfRule>
  </conditionalFormatting>
  <conditionalFormatting sqref="AI22">
    <cfRule type="expression" priority="191" dxfId="129" stopIfTrue="1">
      <formula>IF($C22="ANAT",TRUE,FALSE)</formula>
    </cfRule>
    <cfRule type="expression" priority="192" dxfId="122" stopIfTrue="1">
      <formula>IF($C22="SEAT",TRUE,FALSE)</formula>
    </cfRule>
    <cfRule type="expression" priority="193" dxfId="121" stopIfTrue="1">
      <formula>IF($C22="SX©",TRUE,FALSE)</formula>
    </cfRule>
  </conditionalFormatting>
  <conditionalFormatting sqref="B13">
    <cfRule type="expression" priority="170" dxfId="118" stopIfTrue="1">
      <formula>IF($C13="AN",TRUE,FALSE)</formula>
    </cfRule>
    <cfRule type="expression" priority="171" dxfId="122" stopIfTrue="1">
      <formula>IF($C13="SEAT",TRUE,FALSE)</formula>
    </cfRule>
    <cfRule type="expression" priority="172" dxfId="121" stopIfTrue="1">
      <formula>IF($C13="SX©",TRUE,FALSE)</formula>
    </cfRule>
  </conditionalFormatting>
  <conditionalFormatting sqref="C13:G13">
    <cfRule type="expression" priority="167" dxfId="118" stopIfTrue="1">
      <formula>IF($C13="AN",TRUE,FALSE)</formula>
    </cfRule>
    <cfRule type="expression" priority="168" dxfId="122" stopIfTrue="1">
      <formula>IF($C13="SEAT",TRUE,FALSE)</formula>
    </cfRule>
    <cfRule type="expression" priority="169" dxfId="121" stopIfTrue="1">
      <formula>IF($C13="SX©",TRUE,FALSE)</formula>
    </cfRule>
  </conditionalFormatting>
  <conditionalFormatting sqref="G7">
    <cfRule type="cellIs" priority="163" dxfId="120" operator="equal" stopIfTrue="1">
      <formula>0</formula>
    </cfRule>
    <cfRule type="cellIs" priority="164" dxfId="119" operator="notEqual" stopIfTrue="1">
      <formula>"null"</formula>
    </cfRule>
  </conditionalFormatting>
  <conditionalFormatting sqref="F6:G6">
    <cfRule type="cellIs" priority="165" dxfId="118" operator="equal" stopIfTrue="1">
      <formula>0</formula>
    </cfRule>
    <cfRule type="cellIs" priority="166" dxfId="117" operator="notEqual" stopIfTrue="1">
      <formula>"null"</formula>
    </cfRule>
  </conditionalFormatting>
  <conditionalFormatting sqref="F31:M31 V31:AI31 B31">
    <cfRule type="expression" priority="143" dxfId="2" stopIfTrue="1">
      <formula>IF($C31="SE©",TRUE,FALSE)</formula>
    </cfRule>
    <cfRule type="expression" priority="144" dxfId="1" stopIfTrue="1">
      <formula>IF($C31="UE©",TRUE,FALSE)</formula>
    </cfRule>
    <cfRule type="expression" priority="145" dxfId="0" stopIfTrue="1">
      <formula>IF($C31="MAU",TRUE,FALSE)</formula>
    </cfRule>
  </conditionalFormatting>
  <conditionalFormatting sqref="D31:E31">
    <cfRule type="expression" priority="146" dxfId="2" stopIfTrue="1">
      <formula>IF($C31="SE©",TRUE,FALSE)</formula>
    </cfRule>
    <cfRule type="expression" priority="147" dxfId="1" stopIfTrue="1">
      <formula>IF($C31="UE©",TRUE,FALSE)</formula>
    </cfRule>
  </conditionalFormatting>
  <conditionalFormatting sqref="F33:G33 V33:AI33 B33 I33:M33">
    <cfRule type="expression" priority="138" dxfId="2" stopIfTrue="1">
      <formula>IF($C33="SE©",TRUE,FALSE)</formula>
    </cfRule>
    <cfRule type="expression" priority="139" dxfId="1" stopIfTrue="1">
      <formula>IF($C33="UE©",TRUE,FALSE)</formula>
    </cfRule>
    <cfRule type="expression" priority="140" dxfId="0" stopIfTrue="1">
      <formula>IF($C33="MAU",TRUE,FALSE)</formula>
    </cfRule>
  </conditionalFormatting>
  <conditionalFormatting sqref="D33:E33">
    <cfRule type="expression" priority="141" dxfId="2" stopIfTrue="1">
      <formula>IF($C33="SE©",TRUE,FALSE)</formula>
    </cfRule>
    <cfRule type="expression" priority="142" dxfId="1" stopIfTrue="1">
      <formula>IF($C33="UE©",TRUE,FALSE)</formula>
    </cfRule>
  </conditionalFormatting>
  <conditionalFormatting sqref="F34:G34 V34:AI34 B34 I34:M34">
    <cfRule type="expression" priority="130" dxfId="2" stopIfTrue="1">
      <formula>IF($C34="SE©",TRUE,FALSE)</formula>
    </cfRule>
    <cfRule type="expression" priority="131" dxfId="1" stopIfTrue="1">
      <formula>IF($C34="UE©",TRUE,FALSE)</formula>
    </cfRule>
    <cfRule type="expression" priority="132" dxfId="0" stopIfTrue="1">
      <formula>IF($C34="MAU",TRUE,FALSE)</formula>
    </cfRule>
  </conditionalFormatting>
  <conditionalFormatting sqref="D34:E34">
    <cfRule type="expression" priority="133" dxfId="2" stopIfTrue="1">
      <formula>IF($C34="SE©",TRUE,FALSE)</formula>
    </cfRule>
    <cfRule type="expression" priority="134" dxfId="1" stopIfTrue="1">
      <formula>IF($C34="UE©",TRUE,FALSE)</formula>
    </cfRule>
  </conditionalFormatting>
  <conditionalFormatting sqref="F35:G35 V35:AI35 B35 I35:M35">
    <cfRule type="expression" priority="122" dxfId="2" stopIfTrue="1">
      <formula>IF($C35="SE©",TRUE,FALSE)</formula>
    </cfRule>
    <cfRule type="expression" priority="123" dxfId="1" stopIfTrue="1">
      <formula>IF($C35="UE©",TRUE,FALSE)</formula>
    </cfRule>
    <cfRule type="expression" priority="124" dxfId="0" stopIfTrue="1">
      <formula>IF($C35="MAU",TRUE,FALSE)</formula>
    </cfRule>
  </conditionalFormatting>
  <conditionalFormatting sqref="D35:E35">
    <cfRule type="expression" priority="125" dxfId="2" stopIfTrue="1">
      <formula>IF($C35="SE©",TRUE,FALSE)</formula>
    </cfRule>
    <cfRule type="expression" priority="126" dxfId="1" stopIfTrue="1">
      <formula>IF($C35="UE©",TRUE,FALSE)</formula>
    </cfRule>
  </conditionalFormatting>
  <conditionalFormatting sqref="F36:M36 V36:AI36 B36">
    <cfRule type="expression" priority="114" dxfId="2" stopIfTrue="1">
      <formula>IF($C36="SE©",TRUE,FALSE)</formula>
    </cfRule>
    <cfRule type="expression" priority="115" dxfId="1" stopIfTrue="1">
      <formula>IF($C36="UE©",TRUE,FALSE)</formula>
    </cfRule>
    <cfRule type="expression" priority="116" dxfId="0" stopIfTrue="1">
      <formula>IF($C36="MAU",TRUE,FALSE)</formula>
    </cfRule>
  </conditionalFormatting>
  <conditionalFormatting sqref="D36:E36">
    <cfRule type="expression" priority="117" dxfId="2" stopIfTrue="1">
      <formula>IF($C36="SE©",TRUE,FALSE)</formula>
    </cfRule>
    <cfRule type="expression" priority="118" dxfId="1" stopIfTrue="1">
      <formula>IF($C36="UE©",TRUE,FALSE)</formula>
    </cfRule>
  </conditionalFormatting>
  <conditionalFormatting sqref="F37:M37 V37:AI37 B37">
    <cfRule type="expression" priority="106" dxfId="2" stopIfTrue="1">
      <formula>IF($C37="SE©",TRUE,FALSE)</formula>
    </cfRule>
    <cfRule type="expression" priority="107" dxfId="1" stopIfTrue="1">
      <formula>IF($C37="UE©",TRUE,FALSE)</formula>
    </cfRule>
    <cfRule type="expression" priority="108" dxfId="0" stopIfTrue="1">
      <formula>IF($C37="MAU",TRUE,FALSE)</formula>
    </cfRule>
  </conditionalFormatting>
  <conditionalFormatting sqref="D37:E37">
    <cfRule type="expression" priority="109" dxfId="2" stopIfTrue="1">
      <formula>IF($C37="SE©",TRUE,FALSE)</formula>
    </cfRule>
    <cfRule type="expression" priority="110" dxfId="1" stopIfTrue="1">
      <formula>IF($C37="UE©",TRUE,FALSE)</formula>
    </cfRule>
  </conditionalFormatting>
  <conditionalFormatting sqref="C37">
    <cfRule type="expression" priority="103" dxfId="2" stopIfTrue="1">
      <formula>IF($C37="SE©",TRUE,FALSE)</formula>
    </cfRule>
    <cfRule type="expression" priority="104" dxfId="1" stopIfTrue="1">
      <formula>IF($C37="UE©",TRUE,FALSE)</formula>
    </cfRule>
    <cfRule type="expression" priority="105" dxfId="0" stopIfTrue="1">
      <formula>IF($C37="MAU",TRUE,FALSE)</formula>
    </cfRule>
  </conditionalFormatting>
  <conditionalFormatting sqref="F38:M38 V38:AI38 B38">
    <cfRule type="expression" priority="98" dxfId="2" stopIfTrue="1">
      <formula>IF($C38="SE©",TRUE,FALSE)</formula>
    </cfRule>
    <cfRule type="expression" priority="99" dxfId="1" stopIfTrue="1">
      <formula>IF($C38="UE©",TRUE,FALSE)</formula>
    </cfRule>
    <cfRule type="expression" priority="100" dxfId="0" stopIfTrue="1">
      <formula>IF($C38="MAU",TRUE,FALSE)</formula>
    </cfRule>
  </conditionalFormatting>
  <conditionalFormatting sqref="D38:E38">
    <cfRule type="expression" priority="101" dxfId="2" stopIfTrue="1">
      <formula>IF($C38="SE©",TRUE,FALSE)</formula>
    </cfRule>
    <cfRule type="expression" priority="102" dxfId="1" stopIfTrue="1">
      <formula>IF($C38="UE©",TRUE,FALSE)</formula>
    </cfRule>
  </conditionalFormatting>
  <conditionalFormatting sqref="F39:M39 V39:AI39 B39">
    <cfRule type="expression" priority="90" dxfId="2" stopIfTrue="1">
      <formula>IF($C39="SE©",TRUE,FALSE)</formula>
    </cfRule>
    <cfRule type="expression" priority="91" dxfId="1" stopIfTrue="1">
      <formula>IF($C39="UE©",TRUE,FALSE)</formula>
    </cfRule>
    <cfRule type="expression" priority="92" dxfId="0" stopIfTrue="1">
      <formula>IF($C39="MAU",TRUE,FALSE)</formula>
    </cfRule>
  </conditionalFormatting>
  <conditionalFormatting sqref="D39:E39">
    <cfRule type="expression" priority="93" dxfId="2" stopIfTrue="1">
      <formula>IF($C39="SE©",TRUE,FALSE)</formula>
    </cfRule>
    <cfRule type="expression" priority="94" dxfId="1" stopIfTrue="1">
      <formula>IF($C39="UE©",TRUE,FALSE)</formula>
    </cfRule>
  </conditionalFormatting>
  <conditionalFormatting sqref="C39">
    <cfRule type="expression" priority="87" dxfId="2" stopIfTrue="1">
      <formula>IF($C39="SE©",TRUE,FALSE)</formula>
    </cfRule>
    <cfRule type="expression" priority="88" dxfId="1" stopIfTrue="1">
      <formula>IF($C39="UE©",TRUE,FALSE)</formula>
    </cfRule>
    <cfRule type="expression" priority="89" dxfId="0" stopIfTrue="1">
      <formula>IF($C39="MAU",TRUE,FALSE)</formula>
    </cfRule>
  </conditionalFormatting>
  <conditionalFormatting sqref="F40:M40 V40:AI40 B40">
    <cfRule type="expression" priority="82" dxfId="2" stopIfTrue="1">
      <formula>IF($C40="SE©",TRUE,FALSE)</formula>
    </cfRule>
    <cfRule type="expression" priority="83" dxfId="1" stopIfTrue="1">
      <formula>IF($C40="UE©",TRUE,FALSE)</formula>
    </cfRule>
    <cfRule type="expression" priority="84" dxfId="0" stopIfTrue="1">
      <formula>IF($C40="MAU",TRUE,FALSE)</formula>
    </cfRule>
  </conditionalFormatting>
  <conditionalFormatting sqref="D40:E40">
    <cfRule type="expression" priority="85" dxfId="2" stopIfTrue="1">
      <formula>IF($C40="SE©",TRUE,FALSE)</formula>
    </cfRule>
    <cfRule type="expression" priority="86" dxfId="1" stopIfTrue="1">
      <formula>IF($C40="UE©",TRUE,FALSE)</formula>
    </cfRule>
  </conditionalFormatting>
  <conditionalFormatting sqref="C40">
    <cfRule type="expression" priority="79" dxfId="2" stopIfTrue="1">
      <formula>IF($C40="SE©",TRUE,FALSE)</formula>
    </cfRule>
    <cfRule type="expression" priority="80" dxfId="1" stopIfTrue="1">
      <formula>IF($C40="UE©",TRUE,FALSE)</formula>
    </cfRule>
    <cfRule type="expression" priority="81" dxfId="0" stopIfTrue="1">
      <formula>IF($C40="MAU",TRUE,FALSE)</formula>
    </cfRule>
  </conditionalFormatting>
  <conditionalFormatting sqref="C38">
    <cfRule type="expression" priority="61" dxfId="2" stopIfTrue="1">
      <formula>IF($C38="SE©",TRUE,FALSE)</formula>
    </cfRule>
    <cfRule type="expression" priority="62" dxfId="1" stopIfTrue="1">
      <formula>IF($C38="UE©",TRUE,FALSE)</formula>
    </cfRule>
    <cfRule type="expression" priority="63" dxfId="0" stopIfTrue="1">
      <formula>IF($C38="MAU",TRUE,FALSE)</formula>
    </cfRule>
  </conditionalFormatting>
  <conditionalFormatting sqref="C31">
    <cfRule type="expression" priority="58" dxfId="2" stopIfTrue="1">
      <formula>IF($C31="SE©",TRUE,FALSE)</formula>
    </cfRule>
    <cfRule type="expression" priority="59" dxfId="1" stopIfTrue="1">
      <formula>IF($C31="UE©",TRUE,FALSE)</formula>
    </cfRule>
    <cfRule type="expression" priority="60" dxfId="0" stopIfTrue="1">
      <formula>IF($C31="MAU",TRUE,FALSE)</formula>
    </cfRule>
  </conditionalFormatting>
  <conditionalFormatting sqref="C33">
    <cfRule type="expression" priority="55" dxfId="2" stopIfTrue="1">
      <formula>IF($C33="SE©",TRUE,FALSE)</formula>
    </cfRule>
    <cfRule type="expression" priority="56" dxfId="1" stopIfTrue="1">
      <formula>IF($C33="UE©",TRUE,FALSE)</formula>
    </cfRule>
    <cfRule type="expression" priority="57" dxfId="0" stopIfTrue="1">
      <formula>IF($C33="MAU",TRUE,FALSE)</formula>
    </cfRule>
  </conditionalFormatting>
  <conditionalFormatting sqref="C34">
    <cfRule type="expression" priority="52" dxfId="2" stopIfTrue="1">
      <formula>IF($C34="SE©",TRUE,FALSE)</formula>
    </cfRule>
    <cfRule type="expression" priority="53" dxfId="1" stopIfTrue="1">
      <formula>IF($C34="UE©",TRUE,FALSE)</formula>
    </cfRule>
    <cfRule type="expression" priority="54" dxfId="0" stopIfTrue="1">
      <formula>IF($C34="MAU",TRUE,FALSE)</formula>
    </cfRule>
  </conditionalFormatting>
  <conditionalFormatting sqref="C35">
    <cfRule type="expression" priority="49" dxfId="2" stopIfTrue="1">
      <formula>IF($C35="SE©",TRUE,FALSE)</formula>
    </cfRule>
    <cfRule type="expression" priority="50" dxfId="1" stopIfTrue="1">
      <formula>IF($C35="UE©",TRUE,FALSE)</formula>
    </cfRule>
    <cfRule type="expression" priority="51" dxfId="0" stopIfTrue="1">
      <formula>IF($C35="MAU",TRUE,FALSE)</formula>
    </cfRule>
  </conditionalFormatting>
  <conditionalFormatting sqref="C36">
    <cfRule type="expression" priority="46" dxfId="2" stopIfTrue="1">
      <formula>IF($C36="SE©",TRUE,FALSE)</formula>
    </cfRule>
    <cfRule type="expression" priority="47" dxfId="1" stopIfTrue="1">
      <formula>IF($C36="UE©",TRUE,FALSE)</formula>
    </cfRule>
    <cfRule type="expression" priority="48" dxfId="0" stopIfTrue="1">
      <formula>IF($C36="MAU",TRUE,FALSE)</formula>
    </cfRule>
  </conditionalFormatting>
  <conditionalFormatting sqref="H27">
    <cfRule type="expression" priority="19" dxfId="2" stopIfTrue="1">
      <formula>IF($C27="SE©",TRUE,FALSE)</formula>
    </cfRule>
    <cfRule type="expression" priority="20" dxfId="1" stopIfTrue="1">
      <formula>IF($C27="UE©",TRUE,FALSE)</formula>
    </cfRule>
    <cfRule type="expression" priority="21" dxfId="0" stopIfTrue="1">
      <formula>IF($C27="MAU",TRUE,FALSE)</formula>
    </cfRule>
  </conditionalFormatting>
  <conditionalFormatting sqref="H28">
    <cfRule type="expression" priority="13" dxfId="2" stopIfTrue="1">
      <formula>IF($C28="SE©",TRUE,FALSE)</formula>
    </cfRule>
    <cfRule type="expression" priority="14" dxfId="1" stopIfTrue="1">
      <formula>IF($C28="UE©",TRUE,FALSE)</formula>
    </cfRule>
    <cfRule type="expression" priority="15" dxfId="0" stopIfTrue="1">
      <formula>IF($C28="MAU",TRUE,FALSE)</formula>
    </cfRule>
  </conditionalFormatting>
  <conditionalFormatting sqref="H32">
    <cfRule type="expression" priority="10" dxfId="2" stopIfTrue="1">
      <formula>IF($C32="SE©",TRUE,FALSE)</formula>
    </cfRule>
    <cfRule type="expression" priority="11" dxfId="1" stopIfTrue="1">
      <formula>IF($C32="UE©",TRUE,FALSE)</formula>
    </cfRule>
    <cfRule type="expression" priority="12" dxfId="0" stopIfTrue="1">
      <formula>IF($C32="MAU",TRUE,FALSE)</formula>
    </cfRule>
  </conditionalFormatting>
  <conditionalFormatting sqref="H33">
    <cfRule type="expression" priority="7" dxfId="2" stopIfTrue="1">
      <formula>IF($C33="SE©",TRUE,FALSE)</formula>
    </cfRule>
    <cfRule type="expression" priority="8" dxfId="1" stopIfTrue="1">
      <formula>IF($C33="UE©",TRUE,FALSE)</formula>
    </cfRule>
    <cfRule type="expression" priority="9" dxfId="0" stopIfTrue="1">
      <formula>IF($C33="MAU",TRUE,FALSE)</formula>
    </cfRule>
  </conditionalFormatting>
  <conditionalFormatting sqref="H34">
    <cfRule type="expression" priority="4" dxfId="2" stopIfTrue="1">
      <formula>IF($C34="SE©",TRUE,FALSE)</formula>
    </cfRule>
    <cfRule type="expression" priority="5" dxfId="1" stopIfTrue="1">
      <formula>IF($C34="UE©",TRUE,FALSE)</formula>
    </cfRule>
    <cfRule type="expression" priority="6" dxfId="0" stopIfTrue="1">
      <formula>IF($C34="MAU",TRUE,FALSE)</formula>
    </cfRule>
  </conditionalFormatting>
  <conditionalFormatting sqref="H35">
    <cfRule type="expression" priority="1" dxfId="2" stopIfTrue="1">
      <formula>IF($C35="SE©",TRUE,FALSE)</formula>
    </cfRule>
    <cfRule type="expression" priority="2" dxfId="1" stopIfTrue="1">
      <formula>IF($C35="UE©",TRUE,FALSE)</formula>
    </cfRule>
    <cfRule type="expression" priority="3" dxfId="0" stopIfTrue="1">
      <formula>IF($C35="MAU",TRUE,FALSE)</formula>
    </cfRule>
  </conditionalFormatting>
  <dataValidations count="24">
    <dataValidation type="textLength" operator="lessThanOrEqual" allowBlank="1" showInputMessage="1" showErrorMessage="1" sqref="I21:U21 F21 F26:F47 AI26:AI47 I26:U47">
      <formula1>25</formula1>
    </dataValidation>
    <dataValidation type="textLength" operator="lessThanOrEqual" allowBlank="1" showInputMessage="1" showErrorMessage="1" error="vous devez etrer &lt;=60 carractères&#10;" sqref="V22 G22:I22 V13:V20 S13:T15 N22 N13:N16 R13:R16 N17:U20 O13:Q15 G13:M20">
      <formula1>60</formula1>
    </dataValidation>
    <dataValidation operator="equal" allowBlank="1" showInputMessage="1" showErrorMessage="1" error="&#10;" sqref="AI22 D22:E22 D13:E20"/>
    <dataValidation type="textLength" operator="lessThanOrEqual" allowBlank="1" showInputMessage="1" showErrorMessage="1" error="erreur Code vous etre &lt;= à 60 carractères&#10;" sqref="J7">
      <formula1>60</formula1>
    </dataValidation>
    <dataValidation type="list" operator="equal" allowBlank="1" showInputMessage="1" showErrorMessage="1" error="erreur Code vous devez avoir 1 carractères&#10;" sqref="J8">
      <formula1>#REF!</formula1>
    </dataValidation>
    <dataValidation type="list" operator="equal" allowBlank="1" showInputMessage="1" showErrorMessage="1" error="entrer un Code valable&#10;" sqref="I8">
      <formula1>#REF!</formula1>
    </dataValidation>
    <dataValidation type="textLength" operator="lessThanOrEqual" allowBlank="1" showInputMessage="1" showErrorMessage="1" sqref="G21:H21 G26:H47">
      <formula1>60</formula1>
    </dataValidation>
    <dataValidation type="textLength" operator="lessThanOrEqual" allowBlank="1" showInputMessage="1" showErrorMessage="1" error="vous devez etrer &lt;=25 carractères&#10;" sqref="F22 F13:F20">
      <formula1>25</formula1>
    </dataValidation>
    <dataValidation type="textLength" operator="equal" allowBlank="1" showInputMessage="1" showErrorMessage="1" error="erreur Code vous devez avoir 3 carractères&#10;" sqref="D6:E6">
      <formula1>4</formula1>
    </dataValidation>
    <dataValidation type="textLength" operator="lessThanOrEqual" showInputMessage="1" showErrorMessage="1" error="erreur Code vous devez etre &lt;=25 carractères&#10;" sqref="F4:F5">
      <formula1>25</formula1>
    </dataValidation>
    <dataValidation type="textLength" operator="lessThanOrEqual" showInputMessage="1" showErrorMessage="1" error="erreur Code vous etre &lt;= à 25 carractères&#10;" sqref="F6">
      <formula1>25</formula1>
    </dataValidation>
    <dataValidation type="textLength" operator="lessThanOrEqual" showInputMessage="1" showErrorMessage="1" error="erreur Code vous etre &lt;= à 60 carractères&#10;" sqref="G6:H6">
      <formula1>60</formula1>
    </dataValidation>
    <dataValidation type="textLength" operator="lessThanOrEqual" showInputMessage="1" showErrorMessage="1" error="erreur Code vous devez etre &lt;=60 carractères&#10;" sqref="G4:H4">
      <formula1>60</formula1>
    </dataValidation>
    <dataValidation type="textLength" operator="equal" allowBlank="1" showInputMessage="1" showErrorMessage="1" error="erreur Code vous devez avoir 8 carractères&#10;" sqref="B13:B22 B26:B47">
      <formula1>8</formula1>
    </dataValidation>
    <dataValidation type="list" allowBlank="1" showInputMessage="1" showErrorMessage="1" sqref="C22 C13:C20">
      <formula1>"AN,SEAT,SX©"</formula1>
    </dataValidation>
    <dataValidation type="textLength" operator="equal" allowBlank="1" showInputMessage="1" showErrorMessage="1" error="erreur Code vous devez avoir 6 carractères&#10;" sqref="B9:B10">
      <formula1>6</formula1>
    </dataValidation>
    <dataValidation type="textLength" operator="equal" allowBlank="1" showInputMessage="1" showErrorMessage="1" error="erreur Code vous devez avoir 3 carractères&#10;" sqref="C9:C10">
      <formula1>3</formula1>
    </dataValidation>
    <dataValidation type="textLength" operator="equal" showInputMessage="1" showErrorMessage="1" error="erreur Code vous devez avoir 7 carractères&#10;" sqref="C4">
      <formula1>7</formula1>
    </dataValidation>
    <dataValidation type="textLength" operator="equal" showInputMessage="1" showErrorMessage="1" error="erreur Code vous devez avoir 3 carractères&#10;" sqref="C5">
      <formula1>3</formula1>
    </dataValidation>
    <dataValidation type="textLength" operator="equal" showInputMessage="1" showErrorMessage="1" error="erreur Code vous devez avoir 6 carractères&#10;" sqref="C6">
      <formula1>6</formula1>
    </dataValidation>
    <dataValidation type="textLength" operator="equal" showInputMessage="1" showErrorMessage="1" error="erreur Code vous devez avoir 3 carractères" sqref="C7">
      <formula1>3</formula1>
    </dataValidation>
    <dataValidation operator="lessThanOrEqual" allowBlank="1" showInputMessage="1" showErrorMessage="1" error="erreur Code vous etre &lt;= à 60 carractères&#10;" sqref="G7:H7"/>
    <dataValidation type="list" allowBlank="1" showInputMessage="1" showErrorMessage="1" sqref="C26:C47">
      <formula1>"SE©,UE©,MAT,MATI,INTER,MUT,MAU,MAC,INTO,MAMU"</formula1>
    </dataValidation>
    <dataValidation operator="lessThanOrEqual" allowBlank="1" showInputMessage="1" showErrorMessage="1" sqref="W26:AH47"/>
  </dataValidations>
  <printOptions/>
  <pageMargins left="0.393700787401575" right="0.393700787401575" top="0.590551181102362" bottom="0.393700787401575" header="0.31496062992126" footer="0.511811023622047"/>
  <pageSetup fitToHeight="1" fitToWidth="1" horizontalDpi="600" verticalDpi="600" orientation="landscape" paperSize="9" scale="49" r:id="rId3"/>
  <headerFooter alignWithMargins="0">
    <oddHeader>&amp;C&amp;"Arial,Gras"&amp;16&amp;A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1"/>
  <sheetViews>
    <sheetView zoomScalePageLayoutView="0" workbookViewId="0" topLeftCell="A1">
      <selection activeCell="X47" sqref="X47"/>
    </sheetView>
  </sheetViews>
  <sheetFormatPr defaultColWidth="5.7109375" defaultRowHeight="7.5" customHeight="1"/>
  <cols>
    <col min="1" max="16384" width="5.7109375" style="1" customWidth="1"/>
  </cols>
  <sheetData/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Perpignan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SEE_SCO0</dc:creator>
  <cp:keywords/>
  <dc:description/>
  <cp:lastModifiedBy>Brenot Edith</cp:lastModifiedBy>
  <cp:lastPrinted>2019-11-20T09:28:24Z</cp:lastPrinted>
  <dcterms:created xsi:type="dcterms:W3CDTF">2003-07-03T06:51:53Z</dcterms:created>
  <dcterms:modified xsi:type="dcterms:W3CDTF">2022-10-28T10:03:50Z</dcterms:modified>
  <cp:category/>
  <cp:version/>
  <cp:contentType/>
  <cp:contentStatus/>
</cp:coreProperties>
</file>