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X:\SUP ENR\SCOLARITE\ENSEIGNEMENTS\ENSEIGNANTS\HEURES ENSEIGNEMENT\Compétences\"/>
    </mc:Choice>
  </mc:AlternateContent>
  <xr:revisionPtr revIDLastSave="0" documentId="13_ncr:1_{356992A3-FC9B-488B-B1A7-FDAD946EDEB9}" xr6:coauthVersionLast="47" xr6:coauthVersionMax="47" xr10:uidLastSave="{00000000-0000-0000-0000-000000000000}"/>
  <bookViews>
    <workbookView xWindow="20370" yWindow="-3120" windowWidth="29040" windowHeight="15840" xr2:uid="{00000000-000D-0000-FFFF-FFFF00000000}"/>
  </bookViews>
  <sheets>
    <sheet name="Synthèse 3A S5" sheetId="1" r:id="rId1"/>
    <sheet name="Synthèse 3A S6" sheetId="2" r:id="rId2"/>
    <sheet name="Synthèse 4A S7" sheetId="3" r:id="rId3"/>
    <sheet name="Synthèse 4A S8" sheetId="6" r:id="rId4"/>
    <sheet name="Synthèse 5A S9 et S10" sheetId="5" r:id="rId5"/>
  </sheets>
  <definedNames>
    <definedName name="_xlnm.Print_Area" localSheetId="0">'Synthèse 3A S5'!$A$1:$X$17</definedName>
    <definedName name="_xlnm.Print_Area" localSheetId="1">'Synthèse 3A S6'!$A$1:$V$17</definedName>
    <definedName name="_xlnm.Print_Area" localSheetId="3">'Synthèse 4A S8'!$A$1:$U$17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0" i="2" l="1"/>
  <c r="I17" i="1"/>
  <c r="G17" i="6"/>
  <c r="F17" i="6"/>
  <c r="S17" i="6" l="1"/>
  <c r="R17" i="6"/>
  <c r="Q17" i="6"/>
  <c r="P17" i="6"/>
  <c r="O17" i="6"/>
  <c r="M17" i="6"/>
  <c r="L17" i="6"/>
  <c r="K17" i="6"/>
  <c r="J17" i="6"/>
  <c r="I17" i="6"/>
  <c r="E17" i="6"/>
  <c r="D17" i="6"/>
  <c r="C17" i="6"/>
  <c r="T16" i="6"/>
  <c r="N16" i="6"/>
  <c r="H16" i="6"/>
  <c r="T15" i="6"/>
  <c r="N15" i="6"/>
  <c r="H15" i="6"/>
  <c r="T14" i="6"/>
  <c r="N14" i="6"/>
  <c r="H14" i="6"/>
  <c r="T13" i="6"/>
  <c r="N13" i="6"/>
  <c r="H13" i="6"/>
  <c r="T12" i="6"/>
  <c r="N12" i="6"/>
  <c r="H12" i="6"/>
  <c r="T11" i="6"/>
  <c r="N11" i="6"/>
  <c r="H11" i="6"/>
  <c r="T10" i="6"/>
  <c r="N10" i="6"/>
  <c r="H10" i="6"/>
  <c r="T9" i="6"/>
  <c r="N9" i="6"/>
  <c r="H9" i="6"/>
  <c r="T8" i="6"/>
  <c r="N8" i="6"/>
  <c r="H8" i="6"/>
  <c r="T7" i="6"/>
  <c r="N7" i="6"/>
  <c r="H7" i="6"/>
  <c r="T6" i="6"/>
  <c r="N6" i="6"/>
  <c r="H6" i="6"/>
  <c r="T5" i="6"/>
  <c r="N5" i="6"/>
  <c r="H5" i="6"/>
  <c r="T4" i="6"/>
  <c r="N4" i="6"/>
  <c r="H4" i="6"/>
  <c r="T3" i="6"/>
  <c r="N3" i="6"/>
  <c r="H3" i="6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3" i="3"/>
  <c r="L17" i="3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3" i="2"/>
  <c r="P17" i="2"/>
  <c r="N3" i="2"/>
  <c r="U5" i="6" l="1"/>
  <c r="U13" i="6"/>
  <c r="U10" i="6"/>
  <c r="U6" i="6"/>
  <c r="U14" i="6"/>
  <c r="U7" i="6"/>
  <c r="U15" i="6"/>
  <c r="U9" i="6"/>
  <c r="U4" i="6"/>
  <c r="U12" i="6"/>
  <c r="U8" i="6"/>
  <c r="U3" i="6"/>
  <c r="U11" i="6"/>
  <c r="N17" i="6"/>
  <c r="H17" i="6"/>
  <c r="T17" i="6"/>
  <c r="U16" i="6"/>
  <c r="Q17" i="1"/>
  <c r="O17" i="2"/>
  <c r="Q17" i="2" s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3" i="5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3" i="5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3" i="5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3" i="3"/>
  <c r="T17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V17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3" i="1"/>
  <c r="F14" i="1"/>
  <c r="F15" i="1"/>
  <c r="F16" i="1"/>
  <c r="F13" i="1"/>
  <c r="F10" i="1"/>
  <c r="F11" i="1"/>
  <c r="F12" i="1"/>
  <c r="F9" i="1"/>
  <c r="F4" i="1"/>
  <c r="F5" i="1"/>
  <c r="F6" i="1"/>
  <c r="F7" i="1"/>
  <c r="F8" i="1"/>
  <c r="F3" i="1"/>
  <c r="U17" i="5"/>
  <c r="V17" i="5" s="1"/>
  <c r="S17" i="5"/>
  <c r="R17" i="5"/>
  <c r="Q17" i="5"/>
  <c r="P17" i="5"/>
  <c r="O17" i="5"/>
  <c r="N17" i="5"/>
  <c r="L17" i="5"/>
  <c r="K17" i="5"/>
  <c r="J17" i="5"/>
  <c r="I17" i="5"/>
  <c r="H17" i="5"/>
  <c r="G17" i="5"/>
  <c r="F17" i="5"/>
  <c r="E17" i="5"/>
  <c r="D17" i="5"/>
  <c r="C17" i="5"/>
  <c r="U17" i="3"/>
  <c r="T17" i="3"/>
  <c r="S17" i="3"/>
  <c r="R17" i="3"/>
  <c r="P17" i="3"/>
  <c r="O17" i="3"/>
  <c r="N17" i="3"/>
  <c r="M17" i="3"/>
  <c r="Q17" i="3" s="1"/>
  <c r="J17" i="3"/>
  <c r="I17" i="3"/>
  <c r="H17" i="3"/>
  <c r="G17" i="3"/>
  <c r="F17" i="3"/>
  <c r="D17" i="3"/>
  <c r="C17" i="3"/>
  <c r="S17" i="2"/>
  <c r="R17" i="2"/>
  <c r="M17" i="2"/>
  <c r="L17" i="2"/>
  <c r="K17" i="2"/>
  <c r="J17" i="2"/>
  <c r="I17" i="2"/>
  <c r="H17" i="2"/>
  <c r="G17" i="2"/>
  <c r="E17" i="2"/>
  <c r="D17" i="2"/>
  <c r="C17" i="2"/>
  <c r="U17" i="1"/>
  <c r="T17" i="1"/>
  <c r="R17" i="1"/>
  <c r="P17" i="1"/>
  <c r="N17" i="1"/>
  <c r="M17" i="1"/>
  <c r="L17" i="1"/>
  <c r="K17" i="1"/>
  <c r="J17" i="1"/>
  <c r="H17" i="1"/>
  <c r="G17" i="1"/>
  <c r="E17" i="1"/>
  <c r="D17" i="1"/>
  <c r="C17" i="1"/>
  <c r="W16" i="5" l="1"/>
  <c r="W15" i="5"/>
  <c r="W9" i="5"/>
  <c r="U17" i="6"/>
  <c r="W13" i="3"/>
  <c r="V13" i="6" s="1"/>
  <c r="W5" i="3"/>
  <c r="V5" i="6" s="1"/>
  <c r="W12" i="3"/>
  <c r="V12" i="6" s="1"/>
  <c r="W4" i="3"/>
  <c r="V4" i="6" s="1"/>
  <c r="V16" i="2"/>
  <c r="W11" i="3"/>
  <c r="V11" i="6" s="1"/>
  <c r="W13" i="5"/>
  <c r="X12" i="1"/>
  <c r="W12" i="2" s="1"/>
  <c r="V11" i="2"/>
  <c r="W10" i="3"/>
  <c r="V10" i="6" s="1"/>
  <c r="W4" i="5"/>
  <c r="X13" i="1"/>
  <c r="W13" i="2" s="1"/>
  <c r="W3" i="3"/>
  <c r="V3" i="6" s="1"/>
  <c r="F17" i="1"/>
  <c r="V17" i="3"/>
  <c r="X16" i="1"/>
  <c r="V13" i="2"/>
  <c r="W16" i="3"/>
  <c r="V16" i="6" s="1"/>
  <c r="W15" i="3"/>
  <c r="V15" i="6" s="1"/>
  <c r="W7" i="3"/>
  <c r="V7" i="6" s="1"/>
  <c r="S17" i="1"/>
  <c r="V7" i="2"/>
  <c r="W14" i="3"/>
  <c r="V14" i="6" s="1"/>
  <c r="W6" i="3"/>
  <c r="V6" i="6" s="1"/>
  <c r="W12" i="5"/>
  <c r="W9" i="3"/>
  <c r="V9" i="6" s="1"/>
  <c r="X6" i="1"/>
  <c r="W6" i="2" s="1"/>
  <c r="N17" i="2"/>
  <c r="V4" i="2"/>
  <c r="V12" i="2"/>
  <c r="V14" i="2"/>
  <c r="V8" i="2"/>
  <c r="W14" i="5"/>
  <c r="X4" i="1"/>
  <c r="W8" i="3"/>
  <c r="V8" i="6" s="1"/>
  <c r="W8" i="5"/>
  <c r="U17" i="2"/>
  <c r="X14" i="1"/>
  <c r="M17" i="5"/>
  <c r="V6" i="2"/>
  <c r="V15" i="2"/>
  <c r="V5" i="2"/>
  <c r="W6" i="5"/>
  <c r="E17" i="3"/>
  <c r="T17" i="5"/>
  <c r="W5" i="5"/>
  <c r="F17" i="2"/>
  <c r="V9" i="2"/>
  <c r="V3" i="2"/>
  <c r="V10" i="2"/>
  <c r="W10" i="5"/>
  <c r="W3" i="5"/>
  <c r="X3" i="1"/>
  <c r="W3" i="2" s="1"/>
  <c r="X11" i="1"/>
  <c r="X8" i="1"/>
  <c r="X10" i="1"/>
  <c r="K17" i="3"/>
  <c r="X7" i="1"/>
  <c r="W7" i="2" s="1"/>
  <c r="W7" i="5"/>
  <c r="X5" i="1"/>
  <c r="X15" i="1"/>
  <c r="W15" i="2" s="1"/>
  <c r="W17" i="1"/>
  <c r="O17" i="1"/>
  <c r="X9" i="1"/>
  <c r="W9" i="2" s="1"/>
  <c r="W11" i="5"/>
  <c r="W17" i="5" l="1"/>
  <c r="W4" i="2"/>
  <c r="W16" i="2"/>
  <c r="W8" i="2"/>
  <c r="W11" i="2"/>
  <c r="W14" i="2"/>
  <c r="X17" i="1"/>
  <c r="W17" i="2" s="1"/>
  <c r="W5" i="2"/>
  <c r="W17" i="3"/>
  <c r="V17" i="6" s="1"/>
  <c r="V17" i="2"/>
</calcChain>
</file>

<file path=xl/sharedStrings.xml><?xml version="1.0" encoding="utf-8"?>
<sst xmlns="http://schemas.openxmlformats.org/spreadsheetml/2006/main" count="533" uniqueCount="98">
  <si>
    <t>3EME ANNEE SEMESTRE 5</t>
  </si>
  <si>
    <t>UE OUTILS MATHEMATIQUES ET INFORMATIQUES</t>
  </si>
  <si>
    <t>UE SCIENCES DE L'INGENIEUR</t>
  </si>
  <si>
    <t>UE CULTURE DE L'INGENIEUR</t>
  </si>
  <si>
    <t>Code</t>
  </si>
  <si>
    <t>Compétences</t>
  </si>
  <si>
    <t>Harmonisation</t>
  </si>
  <si>
    <t>Informatique</t>
  </si>
  <si>
    <t>Mathématiques</t>
  </si>
  <si>
    <t>Synthèse</t>
  </si>
  <si>
    <t>Electricité</t>
  </si>
  <si>
    <t>Electronique</t>
  </si>
  <si>
    <t>Mécanique des Fluides</t>
  </si>
  <si>
    <t>Mécanique du Solide</t>
  </si>
  <si>
    <t>Thermodynamique</t>
  </si>
  <si>
    <t>Transferts Thermiques</t>
  </si>
  <si>
    <t>TP fondamentaux</t>
  </si>
  <si>
    <t>Contexte Energétique et Environnemental</t>
  </si>
  <si>
    <t>Sources d'Energie et Mode de Conversion</t>
  </si>
  <si>
    <t>Anglais</t>
  </si>
  <si>
    <t>Environnement Economique des Entreprises</t>
  </si>
  <si>
    <t>3EME ANNEE SEMESTRE 6</t>
  </si>
  <si>
    <t>UE INGENIERIE ENERGETIQUE</t>
  </si>
  <si>
    <t>Outils Numériques</t>
  </si>
  <si>
    <t>Programmation Informatique</t>
  </si>
  <si>
    <t>Electronique de puissance</t>
  </si>
  <si>
    <t>Machines Electriques</t>
  </si>
  <si>
    <t>Matériaux</t>
  </si>
  <si>
    <t>Projet Technologique</t>
  </si>
  <si>
    <t>Thermique Appliquée</t>
  </si>
  <si>
    <t>Thermodynamique des Machines</t>
  </si>
  <si>
    <t>Economie de l'Energie et de l'Environnement</t>
  </si>
  <si>
    <t>4EME ANNEE SEMESTRE 7</t>
  </si>
  <si>
    <t>Logiciels Energétiques</t>
  </si>
  <si>
    <t>Cinétique et Combustion</t>
  </si>
  <si>
    <t>Echangeurs et Réacteurs</t>
  </si>
  <si>
    <t>Mécanique des Structures, Résistance des Matériaux</t>
  </si>
  <si>
    <t>Métrologie et Capteur</t>
  </si>
  <si>
    <t>Traitement du Signal</t>
  </si>
  <si>
    <t>Systèmes d'Information Géographique</t>
  </si>
  <si>
    <t>Technologies Energies Nucléaire et Fossile</t>
  </si>
  <si>
    <t>Technologies EnR</t>
  </si>
  <si>
    <t>TP Technologies EnR</t>
  </si>
  <si>
    <t>Aménagement du Territoire et Développement Durable</t>
  </si>
  <si>
    <t>Management de Projet</t>
  </si>
  <si>
    <t>4EME ANNEE SEMESTRE 8</t>
  </si>
  <si>
    <t>ACV et Eco-Conception</t>
  </si>
  <si>
    <t>Automatique et Contrôle des Procédés</t>
  </si>
  <si>
    <t>Efficacité et Optimisation Energétique</t>
  </si>
  <si>
    <t>Ingénierie des Systèmes de Puissance</t>
  </si>
  <si>
    <t>Energétique du Bâtiment</t>
  </si>
  <si>
    <t>Projet technologique</t>
  </si>
  <si>
    <t>Technologies EnR1</t>
  </si>
  <si>
    <t>Technologies EnR2</t>
  </si>
  <si>
    <t>Communication et Insertion Professionnelle</t>
  </si>
  <si>
    <t>Droit de l'Environnement</t>
  </si>
  <si>
    <t>Droit du Travail</t>
  </si>
  <si>
    <t>Stage</t>
  </si>
  <si>
    <t>5EME ANNEE SEMESTRE 9 ET 10</t>
  </si>
  <si>
    <t>UE HUMANITIES</t>
  </si>
  <si>
    <t>UE INTERNSHIP</t>
  </si>
  <si>
    <t>Bioclimatic Architecture and Positive Energy Building</t>
  </si>
  <si>
    <t>Concentrated Solar Processes</t>
  </si>
  <si>
    <t>Energy Softwares</t>
  </si>
  <si>
    <t>Energy Storage</t>
  </si>
  <si>
    <t>Grids and Smart Grids</t>
  </si>
  <si>
    <t>Hybridization, Cogeneration &amp; Optimization of energy processes</t>
  </si>
  <si>
    <t>Innovative Technological Project</t>
  </si>
  <si>
    <t>Materials for Energy</t>
  </si>
  <si>
    <t>Supervision and Energy Management</t>
  </si>
  <si>
    <t>Water and Energy : Desalination and Polluant Treatment</t>
  </si>
  <si>
    <t>Energy market</t>
  </si>
  <si>
    <t>Energy Transition and Land Management</t>
  </si>
  <si>
    <t>Energy Transition and Land Management of Developping Country</t>
  </si>
  <si>
    <t>English</t>
  </si>
  <si>
    <t>Environment Management</t>
  </si>
  <si>
    <t>Industrial Property and Patent</t>
  </si>
  <si>
    <t>Internship</t>
  </si>
  <si>
    <t>Mobiliser les ressources du champ scientifique et technique spécifique de l’ingénierie énergétique</t>
  </si>
  <si>
    <t>Effectuer des activités de recherche en énergétique, fondamentale ou appliquée, à mettre en place des dispositifs expérimentaux dans le domaine du génie des procédés</t>
  </si>
  <si>
    <t>Entreprendre et innover en énergétique, dans le cadre de projets personnels ou par l’initiative et l’implication au sein de l’entreprise dans des projets entrepreneuriaux</t>
  </si>
  <si>
    <t>Trouver, évaluer et exploiter l’information pertinente pour une étude énergétique</t>
  </si>
  <si>
    <t>Analyser les enjeux et les besoins de la société notamment concernant la transition socio-écologique</t>
  </si>
  <si>
    <t>Intégrer les enjeux des relations au travail, d’éthique, de responsabilité sociétale et environnementale, de sécurité et de santé au travail dans son activité professionnelle</t>
  </si>
  <si>
    <t>Harmonisation 2</t>
  </si>
  <si>
    <t>LV2
Allemand/Chinois/Espagnol</t>
  </si>
  <si>
    <t>Utiliser les sciences fondamentales dans un objectif d’ingénierie énergétique</t>
  </si>
  <si>
    <t>Identifier, modéliser et résoudre des problèmes des procédés énergétiques, utiliser des outils informatiques, analyser et concevoir des systèmes énergétiques en faisant appel à une maîtrise des méthodes et des outils de l’ingénieur énergéticien</t>
  </si>
  <si>
    <t>S’adapter aux enjeux d’une structure (entreprise, association, organisme public, collectivité territoriale…) : dimension économique, environnementale et sociétale, respect de la qualité, compétitivité et productivité, intelligence économique</t>
  </si>
  <si>
    <t>S’intégrer dans une organisation, en l’animant et en l’accompagnant dans sa transition socio-écologique : exercice de la responsabilité, esprit d’équipe, engagement et leadership, management de projets, maitrise d’ouvrage, communication avec des spécialistes comme avec des non-spécialistes du génie des procédés</t>
  </si>
  <si>
    <t>Travailler en contexte international : maîtriser une ou plusieurs langues étrangères et ouverture culturelle associée, s’adapter aux contextes internationaux de l’énergie concernant notamment la croissance, les préoccupations environnementales et les inégalités énergétiques</t>
  </si>
  <si>
    <t xml:space="preserve">S’autoévaluer, connaître et faire évoluer ses compétences, opérer ses choix professionnels dans le domaine de l’énergie, concilier ses convictions liées à la transition socio-écologique et son activité professionnelle </t>
  </si>
  <si>
    <t>Défendre les enjeux environnementaux, notamment par application des principes du développement durable</t>
  </si>
  <si>
    <t>Concevoir, tester et valider des solutions, méthodes, produits, systèmes et services innovants dans le domaine de l’énergie</t>
  </si>
  <si>
    <t>UE ENERGY ENGINEERING</t>
  </si>
  <si>
    <t>Synthèse 3A</t>
  </si>
  <si>
    <t>Synthèse 4A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</si>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</sst>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  <font>
      <sz val="20"/>
      <name val="Arial"/>
      <family val="2"/>
    </font>
    <font>
      <b/>
      <sz val="12"/>
      <name val="Calibri"/>
      <family val="2"/>
    </font>
    <font>
      <sz val="11"/>
      <name val="Calibri"/>
      <family val="2"/>
    </font>
    <font>
      <sz val="20"/>
      <color theme="1"/>
      <name val="Calibri"/>
      <family val="2"/>
      <scheme val="minor"/>
    </font>
    <font>
      <b/>
      <sz val="16"/>
      <color theme="1"/>
      <name val="Arial"/>
      <family val="2"/>
    </font>
    <font>
      <sz val="2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20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6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/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ck">
        <color theme="1"/>
      </top>
      <bottom/>
      <diagonal/>
    </border>
    <border>
      <left style="thick">
        <color theme="1"/>
      </left>
      <right/>
      <top style="thick">
        <color theme="1"/>
      </top>
      <bottom style="thin">
        <color theme="1"/>
      </bottom>
      <diagonal/>
    </border>
    <border>
      <left/>
      <right/>
      <top style="thick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/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ck">
        <color theme="1"/>
      </left>
      <right/>
      <top style="thin">
        <color theme="1"/>
      </top>
      <bottom style="thick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theme="1"/>
      </right>
      <top style="thick">
        <color theme="1"/>
      </top>
      <bottom style="thin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 style="thin">
        <color theme="1"/>
      </left>
      <right/>
      <top style="thick">
        <color theme="1"/>
      </top>
      <bottom/>
      <diagonal/>
    </border>
    <border>
      <left style="thick">
        <color theme="1"/>
      </left>
      <right style="thin">
        <color theme="1"/>
      </right>
      <top/>
      <bottom/>
      <diagonal/>
    </border>
    <border>
      <left style="thick">
        <color theme="1"/>
      </left>
      <right style="thin">
        <color theme="1"/>
      </right>
      <top style="thick">
        <color theme="1"/>
      </top>
      <bottom/>
      <diagonal/>
    </border>
    <border>
      <left style="thin">
        <color theme="1"/>
      </left>
      <right style="thick">
        <color theme="1"/>
      </right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n">
        <color theme="1"/>
      </right>
      <top style="thick">
        <color theme="1"/>
      </top>
      <bottom/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 style="thin">
        <color indexed="64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theme="1"/>
      </right>
      <top style="thick">
        <color theme="1"/>
      </top>
      <bottom/>
      <diagonal/>
    </border>
    <border>
      <left style="thin">
        <color indexed="64"/>
      </left>
      <right/>
      <top style="thick">
        <color theme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ck">
        <color indexed="64"/>
      </left>
      <right style="thin">
        <color indexed="64"/>
      </right>
      <top style="thick">
        <color theme="1"/>
      </top>
      <bottom style="thin">
        <color theme="1"/>
      </bottom>
      <diagonal/>
    </border>
    <border>
      <left style="thick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ck">
        <color indexed="64"/>
      </left>
      <right style="thin">
        <color indexed="64"/>
      </right>
      <top style="thin">
        <color theme="1"/>
      </top>
      <bottom style="thick">
        <color theme="1"/>
      </bottom>
      <diagonal/>
    </border>
    <border>
      <left/>
      <right/>
      <top style="thick">
        <color auto="1"/>
      </top>
      <bottom/>
      <diagonal/>
    </border>
    <border>
      <left style="thick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ck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ck">
        <color theme="1"/>
      </right>
      <top style="thin">
        <color theme="1"/>
      </top>
      <bottom/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auto="1"/>
      </bottom>
      <diagonal/>
    </border>
    <border>
      <left style="thick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indexed="64"/>
      </left>
      <right style="thin">
        <color auto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indexed="64"/>
      </right>
      <top style="thick">
        <color theme="1"/>
      </top>
      <bottom style="thick">
        <color theme="1"/>
      </bottom>
      <diagonal/>
    </border>
    <border>
      <left/>
      <right style="thin">
        <color auto="1"/>
      </right>
      <top style="thick">
        <color theme="1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0" borderId="48" xfId="0" applyBorder="1"/>
    <xf numFmtId="0" fontId="6" fillId="0" borderId="48" xfId="0" applyFont="1" applyBorder="1" applyAlignment="1">
      <alignment horizontal="center"/>
    </xf>
    <xf numFmtId="0" fontId="6" fillId="0" borderId="54" xfId="0" applyFont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10" fillId="0" borderId="32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4" fillId="0" borderId="0" xfId="0" applyFont="1"/>
    <xf numFmtId="0" fontId="16" fillId="0" borderId="9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6" fillId="0" borderId="63" xfId="0" applyFont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"/>
  <sheetViews>
    <sheetView tabSelected="1" view="pageBreakPreview" zoomScale="60" zoomScaleNormal="60" workbookViewId="0">
      <pane xSplit="2" ySplit="2" topLeftCell="C3" activePane="bottomRight" state="frozen"/>
      <selection activeCell="D5" sqref="D5"/>
      <selection pane="topRight" activeCell="D5" sqref="D5"/>
      <selection pane="bottomLeft" activeCell="D5" sqref="D5"/>
      <selection pane="bottomRight" activeCell="T31" sqref="T31"/>
    </sheetView>
  </sheetViews>
  <sheetFormatPr baseColWidth="10" defaultColWidth="9.140625" defaultRowHeight="26.25" x14ac:dyDescent="0.25"/>
  <cols>
    <col min="1" max="1" width="8.5703125" style="87" bestFit="1" customWidth="1"/>
    <col min="2" max="2" width="37.85546875" style="83" bestFit="1" customWidth="1"/>
    <col min="3" max="8" width="30.7109375" style="1" bestFit="1" customWidth="1"/>
    <col min="9" max="9" width="30.7109375" style="1" customWidth="1"/>
    <col min="10" max="21" width="30.7109375" style="1" bestFit="1" customWidth="1"/>
    <col min="22" max="22" width="34" style="1" customWidth="1"/>
    <col min="23" max="23" width="30.7109375" style="1" bestFit="1" customWidth="1"/>
    <col min="24" max="24" width="9.140625" style="7"/>
  </cols>
  <sheetData>
    <row r="1" spans="1:24" s="9" customFormat="1" ht="27.75" thickTop="1" thickBot="1" x14ac:dyDescent="0.3">
      <c r="A1" s="102" t="s">
        <v>0</v>
      </c>
      <c r="B1" s="103"/>
      <c r="C1" s="104" t="s">
        <v>1</v>
      </c>
      <c r="D1" s="103"/>
      <c r="E1" s="103"/>
      <c r="F1" s="105"/>
      <c r="G1" s="106" t="s">
        <v>2</v>
      </c>
      <c r="H1" s="107"/>
      <c r="I1" s="107"/>
      <c r="J1" s="107"/>
      <c r="K1" s="107"/>
      <c r="L1" s="107"/>
      <c r="M1" s="107"/>
      <c r="N1" s="107"/>
      <c r="O1" s="108"/>
      <c r="P1" s="104" t="s">
        <v>22</v>
      </c>
      <c r="Q1" s="103"/>
      <c r="R1" s="103"/>
      <c r="S1" s="105"/>
      <c r="T1" s="104" t="s">
        <v>3</v>
      </c>
      <c r="U1" s="103"/>
      <c r="V1" s="103"/>
      <c r="W1" s="105"/>
      <c r="X1" s="7"/>
    </row>
    <row r="2" spans="1:24" s="2" customFormat="1" ht="48.75" thickTop="1" thickBot="1" x14ac:dyDescent="0.3">
      <c r="A2" s="10" t="s">
        <v>4</v>
      </c>
      <c r="B2" s="3" t="s">
        <v>5</v>
      </c>
      <c r="C2" s="11" t="s">
        <v>6</v>
      </c>
      <c r="D2" s="12" t="s">
        <v>7</v>
      </c>
      <c r="E2" s="12" t="s">
        <v>8</v>
      </c>
      <c r="F2" s="13" t="s">
        <v>9</v>
      </c>
      <c r="G2" s="11" t="s">
        <v>10</v>
      </c>
      <c r="H2" s="12" t="s">
        <v>11</v>
      </c>
      <c r="I2" s="12" t="s">
        <v>84</v>
      </c>
      <c r="J2" s="12" t="s">
        <v>12</v>
      </c>
      <c r="K2" s="12" t="s">
        <v>13</v>
      </c>
      <c r="L2" s="12" t="s">
        <v>14</v>
      </c>
      <c r="M2" s="12" t="s">
        <v>15</v>
      </c>
      <c r="N2" s="14" t="s">
        <v>16</v>
      </c>
      <c r="O2" s="37" t="s">
        <v>9</v>
      </c>
      <c r="P2" s="33" t="s">
        <v>17</v>
      </c>
      <c r="Q2" s="12" t="s">
        <v>28</v>
      </c>
      <c r="R2" s="3" t="s">
        <v>18</v>
      </c>
      <c r="S2" s="37" t="s">
        <v>9</v>
      </c>
      <c r="T2" s="78" t="s">
        <v>19</v>
      </c>
      <c r="U2" s="12" t="s">
        <v>20</v>
      </c>
      <c r="V2" s="14" t="s">
        <v>85</v>
      </c>
      <c r="W2" s="37" t="s">
        <v>9</v>
      </c>
    </row>
    <row r="3" spans="1:24" s="4" customFormat="1" ht="45.75" thickTop="1" x14ac:dyDescent="0.25">
      <c r="A3" s="84">
        <v>1</v>
      </c>
      <c r="B3" s="79" t="s">
        <v>86</v>
      </c>
      <c r="C3" s="30" t="s">
        <v>97</v>
      </c>
      <c r="D3" s="15"/>
      <c r="E3" s="26" t="s">
        <v>97</v>
      </c>
      <c r="F3" s="34">
        <f>COUNTA(C3:E3)</f>
        <v>2</v>
      </c>
      <c r="G3" s="30" t="s">
        <v>97</v>
      </c>
      <c r="H3" s="15" t="s">
        <v>97</v>
      </c>
      <c r="I3" s="15" t="s">
        <v>97</v>
      </c>
      <c r="J3" s="15" t="s">
        <v>97</v>
      </c>
      <c r="K3" s="15" t="s">
        <v>97</v>
      </c>
      <c r="L3" s="15"/>
      <c r="M3" s="15" t="s">
        <v>97</v>
      </c>
      <c r="N3" s="26" t="s">
        <v>97</v>
      </c>
      <c r="O3" s="34">
        <f>COUNTA(G3:N3)</f>
        <v>7</v>
      </c>
      <c r="P3" s="30" t="s">
        <v>97</v>
      </c>
      <c r="Q3" s="15" t="s">
        <v>97</v>
      </c>
      <c r="R3" s="26"/>
      <c r="S3" s="34">
        <f>COUNTA(P3:R3)</f>
        <v>2</v>
      </c>
      <c r="T3" s="30"/>
      <c r="U3" s="15"/>
      <c r="V3" s="15"/>
      <c r="W3" s="34">
        <f t="shared" ref="W3:W16" si="0">COUNTA(T3:V3)</f>
        <v>0</v>
      </c>
      <c r="X3" s="7">
        <f t="shared" ref="X3:X16" si="1">+SUM(F3,O3,S3,W3)</f>
        <v>11</v>
      </c>
    </row>
    <row r="4" spans="1:24" s="4" customFormat="1" ht="45" x14ac:dyDescent="0.25">
      <c r="A4" s="85">
        <v>2</v>
      </c>
      <c r="B4" s="80" t="s">
        <v>78</v>
      </c>
      <c r="C4" s="31" t="s">
        <v>97</v>
      </c>
      <c r="D4" s="17"/>
      <c r="E4" s="27" t="s">
        <v>97</v>
      </c>
      <c r="F4" s="35">
        <f t="shared" ref="F4:F8" si="2">COUNTA(C4:E4)</f>
        <v>2</v>
      </c>
      <c r="G4" s="31" t="s">
        <v>97</v>
      </c>
      <c r="H4" s="17" t="s">
        <v>97</v>
      </c>
      <c r="I4" s="17" t="s">
        <v>97</v>
      </c>
      <c r="J4" s="17" t="s">
        <v>97</v>
      </c>
      <c r="K4" s="17" t="s">
        <v>97</v>
      </c>
      <c r="L4" s="17" t="s">
        <v>97</v>
      </c>
      <c r="M4" s="17" t="s">
        <v>97</v>
      </c>
      <c r="N4" s="27" t="s">
        <v>97</v>
      </c>
      <c r="O4" s="35">
        <f t="shared" ref="O4:O16" si="3">COUNTA(G4:N4)</f>
        <v>8</v>
      </c>
      <c r="P4" s="31" t="s">
        <v>97</v>
      </c>
      <c r="Q4" s="17" t="s">
        <v>97</v>
      </c>
      <c r="R4" s="27" t="s">
        <v>97</v>
      </c>
      <c r="S4" s="35">
        <f t="shared" ref="S4:S16" si="4">COUNTA(P4:R4)</f>
        <v>3</v>
      </c>
      <c r="T4" s="31"/>
      <c r="U4" s="17"/>
      <c r="V4" s="17"/>
      <c r="W4" s="35">
        <f t="shared" si="0"/>
        <v>0</v>
      </c>
      <c r="X4" s="7">
        <f t="shared" si="1"/>
        <v>13</v>
      </c>
    </row>
    <row r="5" spans="1:24" s="4" customFormat="1" ht="120" x14ac:dyDescent="0.25">
      <c r="A5" s="85">
        <v>3</v>
      </c>
      <c r="B5" s="81" t="s">
        <v>87</v>
      </c>
      <c r="C5" s="31"/>
      <c r="D5" s="17" t="s">
        <v>97</v>
      </c>
      <c r="E5" s="27" t="s">
        <v>97</v>
      </c>
      <c r="F5" s="35">
        <f t="shared" si="2"/>
        <v>2</v>
      </c>
      <c r="G5" s="31" t="s">
        <v>97</v>
      </c>
      <c r="H5" s="17"/>
      <c r="I5" s="17" t="s">
        <v>97</v>
      </c>
      <c r="J5" s="17" t="s">
        <v>97</v>
      </c>
      <c r="K5" s="17" t="s">
        <v>97</v>
      </c>
      <c r="L5" s="17" t="s">
        <v>97</v>
      </c>
      <c r="M5" s="17" t="s">
        <v>97</v>
      </c>
      <c r="N5" s="27" t="s">
        <v>97</v>
      </c>
      <c r="O5" s="35">
        <f t="shared" si="3"/>
        <v>7</v>
      </c>
      <c r="P5" s="31" t="s">
        <v>97</v>
      </c>
      <c r="Q5" s="17" t="s">
        <v>97</v>
      </c>
      <c r="R5" s="27"/>
      <c r="S5" s="35">
        <f t="shared" si="4"/>
        <v>2</v>
      </c>
      <c r="T5" s="31"/>
      <c r="U5" s="17"/>
      <c r="V5" s="17"/>
      <c r="W5" s="35">
        <f t="shared" si="0"/>
        <v>0</v>
      </c>
      <c r="X5" s="7">
        <f t="shared" si="1"/>
        <v>11</v>
      </c>
    </row>
    <row r="6" spans="1:24" s="4" customFormat="1" ht="60" x14ac:dyDescent="0.25">
      <c r="A6" s="85">
        <v>4</v>
      </c>
      <c r="B6" s="80" t="s">
        <v>93</v>
      </c>
      <c r="C6" s="31"/>
      <c r="D6" s="17" t="s">
        <v>97</v>
      </c>
      <c r="E6" s="27"/>
      <c r="F6" s="35">
        <f t="shared" si="2"/>
        <v>1</v>
      </c>
      <c r="G6" s="31"/>
      <c r="H6" s="17"/>
      <c r="I6" s="17"/>
      <c r="J6" s="17"/>
      <c r="K6" s="17"/>
      <c r="L6" s="17"/>
      <c r="M6" s="17" t="s">
        <v>97</v>
      </c>
      <c r="N6" s="27"/>
      <c r="O6" s="35">
        <f t="shared" si="3"/>
        <v>1</v>
      </c>
      <c r="P6" s="31"/>
      <c r="Q6" s="17" t="s">
        <v>97</v>
      </c>
      <c r="R6" s="27"/>
      <c r="S6" s="35">
        <f t="shared" si="4"/>
        <v>1</v>
      </c>
      <c r="T6" s="31"/>
      <c r="U6" s="17"/>
      <c r="V6" s="17"/>
      <c r="W6" s="35">
        <f t="shared" si="0"/>
        <v>0</v>
      </c>
      <c r="X6" s="7">
        <f t="shared" si="1"/>
        <v>3</v>
      </c>
    </row>
    <row r="7" spans="1:24" s="4" customFormat="1" ht="75" x14ac:dyDescent="0.25">
      <c r="A7" s="85">
        <v>5</v>
      </c>
      <c r="B7" s="80" t="s">
        <v>79</v>
      </c>
      <c r="C7" s="31"/>
      <c r="D7" s="17"/>
      <c r="E7" s="27"/>
      <c r="F7" s="35">
        <f t="shared" si="2"/>
        <v>0</v>
      </c>
      <c r="G7" s="31"/>
      <c r="H7" s="17"/>
      <c r="I7" s="17"/>
      <c r="J7" s="17"/>
      <c r="K7" s="17"/>
      <c r="L7" s="17"/>
      <c r="M7" s="17"/>
      <c r="N7" s="27" t="s">
        <v>97</v>
      </c>
      <c r="O7" s="35">
        <f t="shared" si="3"/>
        <v>1</v>
      </c>
      <c r="P7" s="31"/>
      <c r="Q7" s="17" t="s">
        <v>97</v>
      </c>
      <c r="R7" s="27"/>
      <c r="S7" s="35">
        <f t="shared" si="4"/>
        <v>1</v>
      </c>
      <c r="T7" s="31"/>
      <c r="U7" s="17"/>
      <c r="V7" s="17"/>
      <c r="W7" s="35">
        <f t="shared" si="0"/>
        <v>0</v>
      </c>
      <c r="X7" s="7">
        <f t="shared" si="1"/>
        <v>2</v>
      </c>
    </row>
    <row r="8" spans="1:24" s="4" customFormat="1" ht="45" x14ac:dyDescent="0.25">
      <c r="A8" s="85">
        <v>6</v>
      </c>
      <c r="B8" s="81" t="s">
        <v>81</v>
      </c>
      <c r="C8" s="31"/>
      <c r="D8" s="17" t="s">
        <v>97</v>
      </c>
      <c r="E8" s="27"/>
      <c r="F8" s="35">
        <f t="shared" si="2"/>
        <v>1</v>
      </c>
      <c r="G8" s="31"/>
      <c r="H8" s="17"/>
      <c r="I8" s="17"/>
      <c r="J8" s="17" t="s">
        <v>97</v>
      </c>
      <c r="K8" s="17"/>
      <c r="L8" s="17"/>
      <c r="M8" s="17"/>
      <c r="N8" s="27"/>
      <c r="O8" s="35">
        <f t="shared" si="3"/>
        <v>1</v>
      </c>
      <c r="P8" s="31" t="s">
        <v>97</v>
      </c>
      <c r="Q8" s="17" t="s">
        <v>97</v>
      </c>
      <c r="R8" s="27"/>
      <c r="S8" s="35">
        <f t="shared" si="4"/>
        <v>2</v>
      </c>
      <c r="T8" s="31"/>
      <c r="U8" s="17"/>
      <c r="V8" s="17"/>
      <c r="W8" s="35">
        <f t="shared" si="0"/>
        <v>0</v>
      </c>
      <c r="X8" s="7">
        <f t="shared" si="1"/>
        <v>4</v>
      </c>
    </row>
    <row r="9" spans="1:24" s="4" customFormat="1" ht="120" x14ac:dyDescent="0.25">
      <c r="A9" s="85">
        <v>7</v>
      </c>
      <c r="B9" s="80" t="s">
        <v>88</v>
      </c>
      <c r="C9" s="31"/>
      <c r="D9" s="17"/>
      <c r="E9" s="27"/>
      <c r="F9" s="35">
        <f>COUNTA(C9:E9)</f>
        <v>0</v>
      </c>
      <c r="G9" s="31"/>
      <c r="H9" s="17"/>
      <c r="I9" s="17"/>
      <c r="J9" s="17"/>
      <c r="K9" s="17"/>
      <c r="L9" s="17"/>
      <c r="M9" s="17"/>
      <c r="N9" s="27"/>
      <c r="O9" s="35">
        <f t="shared" si="3"/>
        <v>0</v>
      </c>
      <c r="P9" s="31"/>
      <c r="Q9" s="17"/>
      <c r="R9" s="27"/>
      <c r="S9" s="35">
        <f t="shared" si="4"/>
        <v>0</v>
      </c>
      <c r="T9" s="31"/>
      <c r="U9" s="17" t="s">
        <v>97</v>
      </c>
      <c r="V9" s="17"/>
      <c r="W9" s="35">
        <f t="shared" si="0"/>
        <v>1</v>
      </c>
      <c r="X9" s="7">
        <f t="shared" si="1"/>
        <v>1</v>
      </c>
    </row>
    <row r="10" spans="1:24" s="4" customFormat="1" ht="75" x14ac:dyDescent="0.25">
      <c r="A10" s="85">
        <v>8</v>
      </c>
      <c r="B10" s="80" t="s">
        <v>83</v>
      </c>
      <c r="C10" s="31"/>
      <c r="D10" s="17"/>
      <c r="E10" s="27"/>
      <c r="F10" s="35">
        <f t="shared" ref="F10:F12" si="5">COUNTA(C10:E10)</f>
        <v>0</v>
      </c>
      <c r="G10" s="31"/>
      <c r="H10" s="17"/>
      <c r="I10" s="17"/>
      <c r="J10" s="17"/>
      <c r="K10" s="17"/>
      <c r="L10" s="17"/>
      <c r="M10" s="17"/>
      <c r="N10" s="27"/>
      <c r="O10" s="35">
        <f t="shared" si="3"/>
        <v>0</v>
      </c>
      <c r="P10" s="31"/>
      <c r="Q10" s="17"/>
      <c r="R10" s="27"/>
      <c r="S10" s="35">
        <f t="shared" si="4"/>
        <v>0</v>
      </c>
      <c r="T10" s="31"/>
      <c r="U10" s="17"/>
      <c r="V10" s="17"/>
      <c r="W10" s="35">
        <f t="shared" si="0"/>
        <v>0</v>
      </c>
      <c r="X10" s="7">
        <f t="shared" si="1"/>
        <v>0</v>
      </c>
    </row>
    <row r="11" spans="1:24" s="4" customFormat="1" ht="60" x14ac:dyDescent="0.25">
      <c r="A11" s="85">
        <v>9</v>
      </c>
      <c r="B11" s="80" t="s">
        <v>92</v>
      </c>
      <c r="C11" s="31"/>
      <c r="D11" s="17"/>
      <c r="E11" s="27"/>
      <c r="F11" s="35">
        <f t="shared" si="5"/>
        <v>0</v>
      </c>
      <c r="G11" s="31"/>
      <c r="H11" s="17"/>
      <c r="I11" s="17"/>
      <c r="J11" s="17"/>
      <c r="K11" s="17" t="s">
        <v>97</v>
      </c>
      <c r="L11" s="17"/>
      <c r="M11" s="17"/>
      <c r="N11" s="27"/>
      <c r="O11" s="35">
        <f t="shared" si="3"/>
        <v>1</v>
      </c>
      <c r="P11" s="31" t="s">
        <v>97</v>
      </c>
      <c r="Q11" s="17"/>
      <c r="R11" s="27" t="s">
        <v>97</v>
      </c>
      <c r="S11" s="35">
        <f t="shared" si="4"/>
        <v>2</v>
      </c>
      <c r="T11" s="31"/>
      <c r="U11" s="17"/>
      <c r="V11" s="17"/>
      <c r="W11" s="35">
        <f t="shared" si="0"/>
        <v>0</v>
      </c>
      <c r="X11" s="7">
        <f t="shared" si="1"/>
        <v>3</v>
      </c>
    </row>
    <row r="12" spans="1:24" s="4" customFormat="1" ht="60" x14ac:dyDescent="0.25">
      <c r="A12" s="85">
        <v>10</v>
      </c>
      <c r="B12" s="80" t="s">
        <v>82</v>
      </c>
      <c r="C12" s="31"/>
      <c r="D12" s="17"/>
      <c r="E12" s="27"/>
      <c r="F12" s="35">
        <f t="shared" si="5"/>
        <v>0</v>
      </c>
      <c r="G12" s="31" t="s">
        <v>97</v>
      </c>
      <c r="H12" s="17"/>
      <c r="I12" s="17" t="s">
        <v>97</v>
      </c>
      <c r="J12" s="17"/>
      <c r="K12" s="17" t="s">
        <v>97</v>
      </c>
      <c r="L12" s="17"/>
      <c r="M12" s="17"/>
      <c r="N12" s="27"/>
      <c r="O12" s="35">
        <f t="shared" si="3"/>
        <v>3</v>
      </c>
      <c r="P12" s="31" t="s">
        <v>97</v>
      </c>
      <c r="Q12" s="17"/>
      <c r="R12" s="27" t="s">
        <v>97</v>
      </c>
      <c r="S12" s="35">
        <f t="shared" si="4"/>
        <v>2</v>
      </c>
      <c r="T12" s="31"/>
      <c r="U12" s="17" t="s">
        <v>97</v>
      </c>
      <c r="V12" s="17"/>
      <c r="W12" s="35">
        <f t="shared" si="0"/>
        <v>1</v>
      </c>
      <c r="X12" s="7">
        <f t="shared" si="1"/>
        <v>6</v>
      </c>
    </row>
    <row r="13" spans="1:24" s="4" customFormat="1" ht="150" x14ac:dyDescent="0.25">
      <c r="A13" s="85">
        <v>11</v>
      </c>
      <c r="B13" s="80" t="s">
        <v>89</v>
      </c>
      <c r="C13" s="31"/>
      <c r="D13" s="17"/>
      <c r="E13" s="27"/>
      <c r="F13" s="35">
        <f>COUNTA(C13:E13)</f>
        <v>0</v>
      </c>
      <c r="G13" s="31"/>
      <c r="H13" s="17"/>
      <c r="I13" s="17"/>
      <c r="J13" s="17"/>
      <c r="K13" s="17"/>
      <c r="L13" s="17"/>
      <c r="M13" s="17"/>
      <c r="N13" s="27" t="s">
        <v>97</v>
      </c>
      <c r="O13" s="35">
        <f t="shared" si="3"/>
        <v>1</v>
      </c>
      <c r="P13" s="31"/>
      <c r="Q13" s="17" t="s">
        <v>97</v>
      </c>
      <c r="R13" s="27"/>
      <c r="S13" s="35">
        <f t="shared" si="4"/>
        <v>1</v>
      </c>
      <c r="T13" s="31"/>
      <c r="U13" s="17"/>
      <c r="V13" s="17"/>
      <c r="W13" s="35">
        <f t="shared" si="0"/>
        <v>0</v>
      </c>
      <c r="X13" s="7">
        <f t="shared" si="1"/>
        <v>2</v>
      </c>
    </row>
    <row r="14" spans="1:24" s="4" customFormat="1" ht="90" x14ac:dyDescent="0.25">
      <c r="A14" s="85">
        <v>12</v>
      </c>
      <c r="B14" s="80" t="s">
        <v>80</v>
      </c>
      <c r="C14" s="31"/>
      <c r="D14" s="17"/>
      <c r="E14" s="27"/>
      <c r="F14" s="35">
        <f t="shared" ref="F14:F16" si="6">COUNTA(C14:E14)</f>
        <v>0</v>
      </c>
      <c r="G14" s="31"/>
      <c r="H14" s="17"/>
      <c r="I14" s="17"/>
      <c r="J14" s="17"/>
      <c r="K14" s="17"/>
      <c r="L14" s="17"/>
      <c r="M14" s="17"/>
      <c r="N14" s="27"/>
      <c r="O14" s="35">
        <f t="shared" si="3"/>
        <v>0</v>
      </c>
      <c r="P14" s="31"/>
      <c r="Q14" s="17" t="s">
        <v>97</v>
      </c>
      <c r="R14" s="27"/>
      <c r="S14" s="35">
        <f t="shared" si="4"/>
        <v>1</v>
      </c>
      <c r="T14" s="31"/>
      <c r="U14" s="17"/>
      <c r="V14" s="17"/>
      <c r="W14" s="35">
        <f t="shared" si="0"/>
        <v>0</v>
      </c>
      <c r="X14" s="7">
        <f t="shared" si="1"/>
        <v>1</v>
      </c>
    </row>
    <row r="15" spans="1:24" s="4" customFormat="1" ht="135" x14ac:dyDescent="0.25">
      <c r="A15" s="85">
        <v>13</v>
      </c>
      <c r="B15" s="80" t="s">
        <v>90</v>
      </c>
      <c r="C15" s="31"/>
      <c r="D15" s="17"/>
      <c r="E15" s="27"/>
      <c r="F15" s="35">
        <f t="shared" si="6"/>
        <v>0</v>
      </c>
      <c r="G15" s="31"/>
      <c r="H15" s="17"/>
      <c r="I15" s="17"/>
      <c r="J15" s="17"/>
      <c r="K15" s="17"/>
      <c r="L15" s="17"/>
      <c r="M15" s="17"/>
      <c r="N15" s="27"/>
      <c r="O15" s="35">
        <f t="shared" si="3"/>
        <v>0</v>
      </c>
      <c r="P15" s="31"/>
      <c r="Q15" s="17"/>
      <c r="R15" s="27"/>
      <c r="S15" s="35">
        <f t="shared" si="4"/>
        <v>0</v>
      </c>
      <c r="T15" s="31" t="s">
        <v>97</v>
      </c>
      <c r="U15" s="17"/>
      <c r="V15" s="19" t="s">
        <v>97</v>
      </c>
      <c r="W15" s="35">
        <f t="shared" si="0"/>
        <v>2</v>
      </c>
      <c r="X15" s="7">
        <f t="shared" si="1"/>
        <v>2</v>
      </c>
    </row>
    <row r="16" spans="1:24" s="4" customFormat="1" ht="105.75" thickBot="1" x14ac:dyDescent="0.3">
      <c r="A16" s="86">
        <v>14</v>
      </c>
      <c r="B16" s="82" t="s">
        <v>91</v>
      </c>
      <c r="C16" s="32"/>
      <c r="D16" s="20"/>
      <c r="E16" s="28"/>
      <c r="F16" s="36">
        <f t="shared" si="6"/>
        <v>0</v>
      </c>
      <c r="G16" s="32"/>
      <c r="H16" s="20"/>
      <c r="I16" s="20"/>
      <c r="J16" s="20"/>
      <c r="K16" s="20"/>
      <c r="L16" s="20"/>
      <c r="M16" s="20"/>
      <c r="N16" s="28"/>
      <c r="O16" s="36">
        <f t="shared" si="3"/>
        <v>0</v>
      </c>
      <c r="P16" s="32"/>
      <c r="Q16" s="20" t="s">
        <v>97</v>
      </c>
      <c r="R16" s="28"/>
      <c r="S16" s="36">
        <f t="shared" si="4"/>
        <v>1</v>
      </c>
      <c r="T16" s="32"/>
      <c r="U16" s="20"/>
      <c r="V16" s="20"/>
      <c r="W16" s="36">
        <f t="shared" si="0"/>
        <v>0</v>
      </c>
      <c r="X16" s="7">
        <f t="shared" si="1"/>
        <v>1</v>
      </c>
    </row>
    <row r="17" spans="3:24" ht="27" thickTop="1" x14ac:dyDescent="0.4">
      <c r="C17" s="5">
        <f>SUBTOTAL(3,C3:C16)</f>
        <v>2</v>
      </c>
      <c r="D17" s="5">
        <f>SUBTOTAL(3,D3:D16)</f>
        <v>3</v>
      </c>
      <c r="E17" s="5">
        <f>SUBTOTAL(3,E3:E16)</f>
        <v>3</v>
      </c>
      <c r="F17" s="5">
        <f>SUM(C17:E17)</f>
        <v>8</v>
      </c>
      <c r="G17" s="5">
        <f t="shared" ref="G17:N17" si="7">SUBTOTAL(3,G3:G16)</f>
        <v>4</v>
      </c>
      <c r="H17" s="5">
        <f t="shared" si="7"/>
        <v>2</v>
      </c>
      <c r="I17" s="5">
        <f t="shared" si="7"/>
        <v>4</v>
      </c>
      <c r="J17" s="5">
        <f t="shared" si="7"/>
        <v>4</v>
      </c>
      <c r="K17" s="5">
        <f t="shared" si="7"/>
        <v>5</v>
      </c>
      <c r="L17" s="5">
        <f t="shared" si="7"/>
        <v>2</v>
      </c>
      <c r="M17" s="5">
        <f t="shared" si="7"/>
        <v>4</v>
      </c>
      <c r="N17" s="5">
        <f t="shared" si="7"/>
        <v>5</v>
      </c>
      <c r="O17" s="5">
        <f>SUM(G17:N17)</f>
        <v>30</v>
      </c>
      <c r="P17" s="5">
        <f>SUBTOTAL(3,P3:P16)</f>
        <v>6</v>
      </c>
      <c r="Q17" s="6">
        <f>SUBTOTAL(3,Q3:Q16)</f>
        <v>9</v>
      </c>
      <c r="R17" s="5">
        <f>SUBTOTAL(3,R3:R16)</f>
        <v>3</v>
      </c>
      <c r="S17" s="5">
        <f>SUM(P17:R17)</f>
        <v>18</v>
      </c>
      <c r="T17" s="5">
        <f>SUBTOTAL(3,T3:T16)</f>
        <v>1</v>
      </c>
      <c r="U17" s="5">
        <f>SUBTOTAL(3,U3:U16)</f>
        <v>2</v>
      </c>
      <c r="V17" s="5">
        <f>SUBTOTAL(3,V3:V16)</f>
        <v>1</v>
      </c>
      <c r="W17" s="5">
        <f>SUM(T17:V17)</f>
        <v>4</v>
      </c>
      <c r="X17" s="7">
        <f>SUM(F17,O17,S17,W17)</f>
        <v>60</v>
      </c>
    </row>
  </sheetData>
  <mergeCells count="5">
    <mergeCell ref="A1:B1"/>
    <mergeCell ref="C1:F1"/>
    <mergeCell ref="G1:O1"/>
    <mergeCell ref="P1:S1"/>
    <mergeCell ref="T1:W1"/>
  </mergeCells>
  <pageMargins left="0.7" right="0.7" top="0.75" bottom="0.75" header="0.3" footer="0.3"/>
  <pageSetup paperSize="8" scale="26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7"/>
  <sheetViews>
    <sheetView view="pageBreakPreview" zoomScale="60" zoomScaleNormal="60" workbookViewId="0">
      <pane xSplit="2" ySplit="2" topLeftCell="L3" activePane="bottomRight" state="frozen"/>
      <selection activeCell="D5" sqref="D5"/>
      <selection pane="topRight" activeCell="D5" sqref="D5"/>
      <selection pane="bottomLeft" activeCell="D5" sqref="D5"/>
      <selection pane="bottomRight" activeCell="AA5" sqref="AA5"/>
    </sheetView>
  </sheetViews>
  <sheetFormatPr baseColWidth="10" defaultColWidth="9.140625" defaultRowHeight="26.25" x14ac:dyDescent="0.4"/>
  <cols>
    <col min="1" max="1" width="8.5703125" style="1" bestFit="1" customWidth="1"/>
    <col min="2" max="2" width="37.85546875" bestFit="1" customWidth="1"/>
    <col min="3" max="16" width="30.7109375" style="1" bestFit="1" customWidth="1"/>
    <col min="17" max="17" width="30.7109375" style="1" customWidth="1"/>
    <col min="18" max="19" width="30.7109375" style="1" bestFit="1" customWidth="1"/>
    <col min="20" max="20" width="33.140625" style="1" customWidth="1"/>
    <col min="21" max="21" width="30.7109375" style="1" bestFit="1" customWidth="1"/>
    <col min="22" max="22" width="5.5703125" style="1" bestFit="1" customWidth="1"/>
    <col min="23" max="23" width="25.85546875" style="99" customWidth="1"/>
  </cols>
  <sheetData>
    <row r="1" spans="1:23" s="9" customFormat="1" ht="27.75" thickTop="1" thickBot="1" x14ac:dyDescent="0.3">
      <c r="A1" s="102" t="s">
        <v>21</v>
      </c>
      <c r="B1" s="103"/>
      <c r="C1" s="104" t="s">
        <v>1</v>
      </c>
      <c r="D1" s="103"/>
      <c r="E1" s="103"/>
      <c r="F1" s="105"/>
      <c r="G1" s="106" t="s">
        <v>2</v>
      </c>
      <c r="H1" s="107"/>
      <c r="I1" s="107"/>
      <c r="J1" s="107"/>
      <c r="K1" s="107"/>
      <c r="L1" s="107"/>
      <c r="M1" s="107"/>
      <c r="N1" s="107"/>
      <c r="O1" s="103"/>
      <c r="P1" s="103"/>
      <c r="Q1" s="103"/>
      <c r="R1" s="104" t="s">
        <v>3</v>
      </c>
      <c r="S1" s="103"/>
      <c r="T1" s="103"/>
      <c r="U1" s="103"/>
      <c r="V1" s="93"/>
      <c r="W1" s="97"/>
    </row>
    <row r="2" spans="1:23" s="2" customFormat="1" ht="54" thickTop="1" thickBot="1" x14ac:dyDescent="0.3">
      <c r="A2" s="10" t="s">
        <v>4</v>
      </c>
      <c r="B2" s="3" t="s">
        <v>5</v>
      </c>
      <c r="C2" s="11" t="s">
        <v>8</v>
      </c>
      <c r="D2" s="12" t="s">
        <v>23</v>
      </c>
      <c r="E2" s="14" t="s">
        <v>24</v>
      </c>
      <c r="F2" s="13" t="s">
        <v>9</v>
      </c>
      <c r="G2" s="11" t="s">
        <v>25</v>
      </c>
      <c r="H2" s="12" t="s">
        <v>26</v>
      </c>
      <c r="I2" s="12" t="s">
        <v>27</v>
      </c>
      <c r="J2" s="12" t="s">
        <v>12</v>
      </c>
      <c r="K2" s="12" t="s">
        <v>29</v>
      </c>
      <c r="L2" s="14" t="s">
        <v>30</v>
      </c>
      <c r="M2" s="91" t="s">
        <v>16</v>
      </c>
      <c r="N2" s="13" t="s">
        <v>9</v>
      </c>
      <c r="O2" s="12" t="s">
        <v>28</v>
      </c>
      <c r="P2" s="33" t="s">
        <v>18</v>
      </c>
      <c r="Q2" s="37" t="s">
        <v>9</v>
      </c>
      <c r="R2" s="78" t="s">
        <v>19</v>
      </c>
      <c r="S2" s="3" t="s">
        <v>31</v>
      </c>
      <c r="T2" s="14" t="s">
        <v>85</v>
      </c>
      <c r="U2" s="37" t="s">
        <v>9</v>
      </c>
      <c r="W2" s="111" t="s">
        <v>95</v>
      </c>
    </row>
    <row r="3" spans="1:23" s="4" customFormat="1" ht="45.75" thickTop="1" x14ac:dyDescent="0.25">
      <c r="A3" s="84">
        <v>1</v>
      </c>
      <c r="B3" s="79" t="s">
        <v>86</v>
      </c>
      <c r="C3" s="30" t="s">
        <v>97</v>
      </c>
      <c r="D3" s="15" t="s">
        <v>97</v>
      </c>
      <c r="E3" s="26"/>
      <c r="F3" s="34">
        <f>COUNTA(C3:E3)</f>
        <v>2</v>
      </c>
      <c r="G3" s="30" t="s">
        <v>97</v>
      </c>
      <c r="H3" s="15" t="s">
        <v>97</v>
      </c>
      <c r="I3" s="15" t="s">
        <v>97</v>
      </c>
      <c r="J3" s="15" t="s">
        <v>97</v>
      </c>
      <c r="K3" s="15" t="s">
        <v>97</v>
      </c>
      <c r="L3" s="26"/>
      <c r="M3" s="39" t="s">
        <v>97</v>
      </c>
      <c r="N3" s="16">
        <f t="shared" ref="N3:N16" si="0">COUNTA(G3:M3)</f>
        <v>6</v>
      </c>
      <c r="O3" s="15" t="s">
        <v>97</v>
      </c>
      <c r="P3" s="42"/>
      <c r="Q3" s="16">
        <f>COUNTA(O3:P3)</f>
        <v>1</v>
      </c>
      <c r="R3" s="30"/>
      <c r="S3" s="15"/>
      <c r="T3" s="15"/>
      <c r="U3" s="34">
        <f t="shared" ref="U3:U16" si="1">COUNTA(R3:T3)</f>
        <v>0</v>
      </c>
      <c r="V3" s="7">
        <f t="shared" ref="V3:V17" si="2">SUM(F3,N3,Q3,U3)</f>
        <v>9</v>
      </c>
      <c r="W3" s="98">
        <f>+'Synthèse 3A S5'!X3+'Synthèse 3A S6'!V3</f>
        <v>20</v>
      </c>
    </row>
    <row r="4" spans="1:23" s="4" customFormat="1" ht="45" x14ac:dyDescent="0.25">
      <c r="A4" s="85">
        <v>2</v>
      </c>
      <c r="B4" s="80" t="s">
        <v>78</v>
      </c>
      <c r="C4" s="31" t="s">
        <v>97</v>
      </c>
      <c r="D4" s="17"/>
      <c r="E4" s="27"/>
      <c r="F4" s="35">
        <f t="shared" ref="F4:F8" si="3">COUNTA(C4:E4)</f>
        <v>1</v>
      </c>
      <c r="G4" s="31" t="s">
        <v>97</v>
      </c>
      <c r="H4" s="17" t="s">
        <v>97</v>
      </c>
      <c r="I4" s="17" t="s">
        <v>97</v>
      </c>
      <c r="J4" s="17" t="s">
        <v>97</v>
      </c>
      <c r="K4" s="17" t="s">
        <v>97</v>
      </c>
      <c r="L4" s="27" t="s">
        <v>97</v>
      </c>
      <c r="M4" s="40" t="s">
        <v>97</v>
      </c>
      <c r="N4" s="18">
        <f t="shared" si="0"/>
        <v>7</v>
      </c>
      <c r="O4" s="17" t="s">
        <v>97</v>
      </c>
      <c r="P4" s="43" t="s">
        <v>97</v>
      </c>
      <c r="Q4" s="18">
        <f t="shared" ref="Q4:Q16" si="4">COUNTA(O4:P4)</f>
        <v>2</v>
      </c>
      <c r="R4" s="31"/>
      <c r="S4" s="17"/>
      <c r="T4" s="17"/>
      <c r="U4" s="35">
        <f t="shared" si="1"/>
        <v>0</v>
      </c>
      <c r="V4" s="7">
        <f t="shared" si="2"/>
        <v>10</v>
      </c>
      <c r="W4" s="98">
        <f>+'Synthèse 3A S5'!X4+'Synthèse 3A S6'!V4</f>
        <v>23</v>
      </c>
    </row>
    <row r="5" spans="1:23" s="4" customFormat="1" ht="120" x14ac:dyDescent="0.25">
      <c r="A5" s="85">
        <v>3</v>
      </c>
      <c r="B5" s="81" t="s">
        <v>87</v>
      </c>
      <c r="C5" s="31" t="s">
        <v>97</v>
      </c>
      <c r="D5" s="17" t="s">
        <v>97</v>
      </c>
      <c r="E5" s="27" t="s">
        <v>97</v>
      </c>
      <c r="F5" s="35">
        <f t="shared" si="3"/>
        <v>3</v>
      </c>
      <c r="G5" s="31" t="s">
        <v>97</v>
      </c>
      <c r="H5" s="17" t="s">
        <v>97</v>
      </c>
      <c r="I5" s="17" t="s">
        <v>97</v>
      </c>
      <c r="J5" s="17" t="s">
        <v>97</v>
      </c>
      <c r="K5" s="17" t="s">
        <v>97</v>
      </c>
      <c r="L5" s="27" t="s">
        <v>97</v>
      </c>
      <c r="M5" s="40" t="s">
        <v>97</v>
      </c>
      <c r="N5" s="18">
        <f t="shared" si="0"/>
        <v>7</v>
      </c>
      <c r="O5" s="17" t="s">
        <v>97</v>
      </c>
      <c r="P5" s="43" t="s">
        <v>97</v>
      </c>
      <c r="Q5" s="18">
        <f t="shared" si="4"/>
        <v>2</v>
      </c>
      <c r="R5" s="31"/>
      <c r="S5" s="17"/>
      <c r="T5" s="17"/>
      <c r="U5" s="35">
        <f t="shared" si="1"/>
        <v>0</v>
      </c>
      <c r="V5" s="7">
        <f t="shared" si="2"/>
        <v>12</v>
      </c>
      <c r="W5" s="98">
        <f>+'Synthèse 3A S5'!X5+'Synthèse 3A S6'!V5</f>
        <v>23</v>
      </c>
    </row>
    <row r="6" spans="1:23" s="4" customFormat="1" ht="60" x14ac:dyDescent="0.25">
      <c r="A6" s="85">
        <v>4</v>
      </c>
      <c r="B6" s="80" t="s">
        <v>93</v>
      </c>
      <c r="C6" s="31"/>
      <c r="D6" s="17" t="s">
        <v>97</v>
      </c>
      <c r="E6" s="27" t="s">
        <v>97</v>
      </c>
      <c r="F6" s="35">
        <f t="shared" si="3"/>
        <v>2</v>
      </c>
      <c r="G6" s="31"/>
      <c r="H6" s="17"/>
      <c r="I6" s="17"/>
      <c r="J6" s="17"/>
      <c r="K6" s="17" t="s">
        <v>97</v>
      </c>
      <c r="L6" s="27" t="s">
        <v>97</v>
      </c>
      <c r="M6" s="40"/>
      <c r="N6" s="18">
        <f t="shared" si="0"/>
        <v>2</v>
      </c>
      <c r="O6" s="17" t="s">
        <v>97</v>
      </c>
      <c r="P6" s="43" t="s">
        <v>97</v>
      </c>
      <c r="Q6" s="18">
        <f t="shared" si="4"/>
        <v>2</v>
      </c>
      <c r="R6" s="31"/>
      <c r="S6" s="17"/>
      <c r="T6" s="17"/>
      <c r="U6" s="35">
        <f t="shared" si="1"/>
        <v>0</v>
      </c>
      <c r="V6" s="7">
        <f t="shared" si="2"/>
        <v>6</v>
      </c>
      <c r="W6" s="98">
        <f>+'Synthèse 3A S5'!X6+'Synthèse 3A S6'!V6</f>
        <v>9</v>
      </c>
    </row>
    <row r="7" spans="1:23" s="4" customFormat="1" ht="75" x14ac:dyDescent="0.25">
      <c r="A7" s="85">
        <v>5</v>
      </c>
      <c r="B7" s="80" t="s">
        <v>79</v>
      </c>
      <c r="C7" s="31"/>
      <c r="D7" s="17"/>
      <c r="E7" s="27"/>
      <c r="F7" s="35">
        <f t="shared" si="3"/>
        <v>0</v>
      </c>
      <c r="G7" s="31"/>
      <c r="H7" s="17"/>
      <c r="I7" s="17" t="s">
        <v>97</v>
      </c>
      <c r="J7" s="17" t="s">
        <v>97</v>
      </c>
      <c r="K7" s="17"/>
      <c r="L7" s="27"/>
      <c r="M7" s="40" t="s">
        <v>97</v>
      </c>
      <c r="N7" s="18">
        <f t="shared" si="0"/>
        <v>3</v>
      </c>
      <c r="O7" s="17" t="s">
        <v>97</v>
      </c>
      <c r="P7" s="43"/>
      <c r="Q7" s="18">
        <f t="shared" si="4"/>
        <v>1</v>
      </c>
      <c r="R7" s="31"/>
      <c r="S7" s="17"/>
      <c r="T7" s="17"/>
      <c r="U7" s="35">
        <f t="shared" si="1"/>
        <v>0</v>
      </c>
      <c r="V7" s="7">
        <f t="shared" si="2"/>
        <v>4</v>
      </c>
      <c r="W7" s="98">
        <f>+'Synthèse 3A S5'!X7+'Synthèse 3A S6'!V7</f>
        <v>6</v>
      </c>
    </row>
    <row r="8" spans="1:23" s="4" customFormat="1" ht="45" x14ac:dyDescent="0.25">
      <c r="A8" s="85">
        <v>6</v>
      </c>
      <c r="B8" s="81" t="s">
        <v>81</v>
      </c>
      <c r="C8" s="31"/>
      <c r="D8" s="17"/>
      <c r="E8" s="27" t="s">
        <v>97</v>
      </c>
      <c r="F8" s="35">
        <f t="shared" si="3"/>
        <v>1</v>
      </c>
      <c r="G8" s="31"/>
      <c r="H8" s="17"/>
      <c r="I8" s="17" t="s">
        <v>97</v>
      </c>
      <c r="J8" s="17" t="s">
        <v>97</v>
      </c>
      <c r="K8" s="17"/>
      <c r="L8" s="27"/>
      <c r="M8" s="40"/>
      <c r="N8" s="18">
        <f t="shared" si="0"/>
        <v>2</v>
      </c>
      <c r="O8" s="17" t="s">
        <v>97</v>
      </c>
      <c r="P8" s="43" t="s">
        <v>97</v>
      </c>
      <c r="Q8" s="18">
        <f t="shared" si="4"/>
        <v>2</v>
      </c>
      <c r="R8" s="31"/>
      <c r="S8" s="17"/>
      <c r="T8" s="17"/>
      <c r="U8" s="35">
        <f t="shared" si="1"/>
        <v>0</v>
      </c>
      <c r="V8" s="7">
        <f t="shared" si="2"/>
        <v>5</v>
      </c>
      <c r="W8" s="98">
        <f>+'Synthèse 3A S5'!X8+'Synthèse 3A S6'!V8</f>
        <v>9</v>
      </c>
    </row>
    <row r="9" spans="1:23" s="4" customFormat="1" ht="120" x14ac:dyDescent="0.25">
      <c r="A9" s="85">
        <v>7</v>
      </c>
      <c r="B9" s="81" t="s">
        <v>88</v>
      </c>
      <c r="C9" s="31"/>
      <c r="D9" s="17"/>
      <c r="E9" s="27"/>
      <c r="F9" s="35">
        <f>COUNTA(C9:E9)</f>
        <v>0</v>
      </c>
      <c r="G9" s="31"/>
      <c r="H9" s="17"/>
      <c r="I9" s="17"/>
      <c r="J9" s="17"/>
      <c r="K9" s="17"/>
      <c r="L9" s="27"/>
      <c r="M9" s="40"/>
      <c r="N9" s="18">
        <f t="shared" si="0"/>
        <v>0</v>
      </c>
      <c r="O9" s="17"/>
      <c r="P9" s="43"/>
      <c r="Q9" s="18">
        <f t="shared" si="4"/>
        <v>0</v>
      </c>
      <c r="R9" s="31"/>
      <c r="S9" s="17"/>
      <c r="T9" s="17"/>
      <c r="U9" s="35">
        <f t="shared" si="1"/>
        <v>0</v>
      </c>
      <c r="V9" s="7">
        <f t="shared" si="2"/>
        <v>0</v>
      </c>
      <c r="W9" s="98">
        <f>+'Synthèse 3A S5'!X9+'Synthèse 3A S6'!V9</f>
        <v>1</v>
      </c>
    </row>
    <row r="10" spans="1:23" s="4" customFormat="1" ht="75" x14ac:dyDescent="0.25">
      <c r="A10" s="85">
        <v>8</v>
      </c>
      <c r="B10" s="80" t="s">
        <v>83</v>
      </c>
      <c r="C10" s="31"/>
      <c r="D10" s="17"/>
      <c r="E10" s="27"/>
      <c r="F10" s="35">
        <f t="shared" ref="F10:F12" si="5">COUNTA(C10:E10)</f>
        <v>0</v>
      </c>
      <c r="G10" s="31"/>
      <c r="H10" s="17"/>
      <c r="I10" s="17"/>
      <c r="J10" s="17"/>
      <c r="K10" s="17"/>
      <c r="L10" s="27"/>
      <c r="M10" s="40"/>
      <c r="N10" s="18">
        <f t="shared" si="0"/>
        <v>0</v>
      </c>
      <c r="O10" s="17"/>
      <c r="P10" s="43"/>
      <c r="Q10" s="18">
        <f t="shared" si="4"/>
        <v>0</v>
      </c>
      <c r="R10" s="31"/>
      <c r="S10" s="17"/>
      <c r="T10" s="17"/>
      <c r="U10" s="35">
        <f t="shared" si="1"/>
        <v>0</v>
      </c>
      <c r="V10" s="7">
        <f t="shared" si="2"/>
        <v>0</v>
      </c>
      <c r="W10" s="98">
        <f>+'Synthèse 3A S5'!X10+'Synthèse 3A S6'!V10</f>
        <v>0</v>
      </c>
    </row>
    <row r="11" spans="1:23" s="4" customFormat="1" ht="60" x14ac:dyDescent="0.25">
      <c r="A11" s="85">
        <v>9</v>
      </c>
      <c r="B11" s="80" t="s">
        <v>92</v>
      </c>
      <c r="C11" s="31"/>
      <c r="D11" s="17"/>
      <c r="E11" s="27" t="s">
        <v>97</v>
      </c>
      <c r="F11" s="35">
        <f t="shared" si="5"/>
        <v>1</v>
      </c>
      <c r="G11" s="31"/>
      <c r="H11" s="17"/>
      <c r="I11" s="17"/>
      <c r="J11" s="17"/>
      <c r="K11" s="17"/>
      <c r="L11" s="27"/>
      <c r="M11" s="40"/>
      <c r="N11" s="18">
        <f t="shared" si="0"/>
        <v>0</v>
      </c>
      <c r="O11" s="17"/>
      <c r="P11" s="43" t="s">
        <v>97</v>
      </c>
      <c r="Q11" s="18">
        <f t="shared" si="4"/>
        <v>1</v>
      </c>
      <c r="R11" s="31"/>
      <c r="S11" s="17"/>
      <c r="T11" s="17"/>
      <c r="U11" s="35">
        <f t="shared" si="1"/>
        <v>0</v>
      </c>
      <c r="V11" s="7">
        <f t="shared" si="2"/>
        <v>2</v>
      </c>
      <c r="W11" s="98">
        <f>+'Synthèse 3A S5'!X11+'Synthèse 3A S6'!V11</f>
        <v>5</v>
      </c>
    </row>
    <row r="12" spans="1:23" s="4" customFormat="1" ht="60" x14ac:dyDescent="0.25">
      <c r="A12" s="85">
        <v>10</v>
      </c>
      <c r="B12" s="80" t="s">
        <v>82</v>
      </c>
      <c r="C12" s="31"/>
      <c r="D12" s="17"/>
      <c r="E12" s="27"/>
      <c r="F12" s="35">
        <f t="shared" si="5"/>
        <v>0</v>
      </c>
      <c r="G12" s="31" t="s">
        <v>97</v>
      </c>
      <c r="H12" s="17"/>
      <c r="I12" s="17" t="s">
        <v>97</v>
      </c>
      <c r="J12" s="17"/>
      <c r="K12" s="17"/>
      <c r="L12" s="27"/>
      <c r="M12" s="40"/>
      <c r="N12" s="18">
        <f t="shared" si="0"/>
        <v>2</v>
      </c>
      <c r="O12" s="17"/>
      <c r="P12" s="43" t="s">
        <v>97</v>
      </c>
      <c r="Q12" s="18">
        <f t="shared" si="4"/>
        <v>1</v>
      </c>
      <c r="R12" s="31"/>
      <c r="S12" s="17" t="s">
        <v>97</v>
      </c>
      <c r="T12" s="17"/>
      <c r="U12" s="35">
        <f t="shared" si="1"/>
        <v>1</v>
      </c>
      <c r="V12" s="7">
        <f t="shared" si="2"/>
        <v>4</v>
      </c>
      <c r="W12" s="98">
        <f>+'Synthèse 3A S5'!X12+'Synthèse 3A S6'!V12</f>
        <v>10</v>
      </c>
    </row>
    <row r="13" spans="1:23" s="4" customFormat="1" ht="150" x14ac:dyDescent="0.25">
      <c r="A13" s="85">
        <v>11</v>
      </c>
      <c r="B13" s="80" t="s">
        <v>89</v>
      </c>
      <c r="C13" s="31"/>
      <c r="D13" s="17" t="s">
        <v>97</v>
      </c>
      <c r="E13" s="27"/>
      <c r="F13" s="35">
        <f>COUNTA(C13:E13)</f>
        <v>1</v>
      </c>
      <c r="G13" s="31"/>
      <c r="H13" s="17"/>
      <c r="I13" s="17"/>
      <c r="J13" s="17"/>
      <c r="K13" s="17"/>
      <c r="L13" s="27"/>
      <c r="M13" s="40" t="s">
        <v>97</v>
      </c>
      <c r="N13" s="18">
        <f t="shared" si="0"/>
        <v>1</v>
      </c>
      <c r="O13" s="17" t="s">
        <v>97</v>
      </c>
      <c r="P13" s="43"/>
      <c r="Q13" s="18">
        <f t="shared" si="4"/>
        <v>1</v>
      </c>
      <c r="R13" s="31"/>
      <c r="S13" s="17"/>
      <c r="T13" s="17"/>
      <c r="U13" s="35">
        <f t="shared" si="1"/>
        <v>0</v>
      </c>
      <c r="V13" s="7">
        <f t="shared" si="2"/>
        <v>3</v>
      </c>
      <c r="W13" s="98">
        <f>+'Synthèse 3A S5'!X13+'Synthèse 3A S6'!V13</f>
        <v>5</v>
      </c>
    </row>
    <row r="14" spans="1:23" s="4" customFormat="1" ht="90" x14ac:dyDescent="0.25">
      <c r="A14" s="85">
        <v>12</v>
      </c>
      <c r="B14" s="80" t="s">
        <v>80</v>
      </c>
      <c r="C14" s="31"/>
      <c r="D14" s="17"/>
      <c r="E14" s="27"/>
      <c r="F14" s="35">
        <f t="shared" ref="F14:F16" si="6">COUNTA(C14:E14)</f>
        <v>0</v>
      </c>
      <c r="G14" s="31"/>
      <c r="H14" s="17"/>
      <c r="I14" s="17"/>
      <c r="J14" s="17"/>
      <c r="K14" s="17"/>
      <c r="L14" s="27"/>
      <c r="M14" s="40"/>
      <c r="N14" s="18">
        <f t="shared" si="0"/>
        <v>0</v>
      </c>
      <c r="O14" s="17" t="s">
        <v>97</v>
      </c>
      <c r="P14" s="43"/>
      <c r="Q14" s="18">
        <f t="shared" si="4"/>
        <v>1</v>
      </c>
      <c r="R14" s="31"/>
      <c r="S14" s="17"/>
      <c r="T14" s="17"/>
      <c r="U14" s="35">
        <f t="shared" si="1"/>
        <v>0</v>
      </c>
      <c r="V14" s="7">
        <f t="shared" si="2"/>
        <v>1</v>
      </c>
      <c r="W14" s="98">
        <f>+'Synthèse 3A S5'!X14+'Synthèse 3A S6'!V14</f>
        <v>2</v>
      </c>
    </row>
    <row r="15" spans="1:23" s="4" customFormat="1" ht="135" x14ac:dyDescent="0.25">
      <c r="A15" s="85">
        <v>13</v>
      </c>
      <c r="B15" s="80" t="s">
        <v>90</v>
      </c>
      <c r="C15" s="31"/>
      <c r="D15" s="17"/>
      <c r="E15" s="27"/>
      <c r="F15" s="35">
        <f t="shared" si="6"/>
        <v>0</v>
      </c>
      <c r="G15" s="31"/>
      <c r="H15" s="17"/>
      <c r="I15" s="17"/>
      <c r="J15" s="17"/>
      <c r="K15" s="17"/>
      <c r="L15" s="27"/>
      <c r="M15" s="40"/>
      <c r="N15" s="18">
        <f t="shared" si="0"/>
        <v>0</v>
      </c>
      <c r="O15" s="17"/>
      <c r="P15" s="43"/>
      <c r="Q15" s="18">
        <f t="shared" si="4"/>
        <v>0</v>
      </c>
      <c r="R15" s="31" t="s">
        <v>97</v>
      </c>
      <c r="S15" s="17"/>
      <c r="T15" s="19" t="s">
        <v>97</v>
      </c>
      <c r="U15" s="35">
        <f t="shared" si="1"/>
        <v>2</v>
      </c>
      <c r="V15" s="7">
        <f t="shared" si="2"/>
        <v>2</v>
      </c>
      <c r="W15" s="98">
        <f>+'Synthèse 3A S5'!X15+'Synthèse 3A S6'!V15</f>
        <v>4</v>
      </c>
    </row>
    <row r="16" spans="1:23" s="4" customFormat="1" ht="105.75" thickBot="1" x14ac:dyDescent="0.3">
      <c r="A16" s="86">
        <v>14</v>
      </c>
      <c r="B16" s="82" t="s">
        <v>91</v>
      </c>
      <c r="C16" s="32"/>
      <c r="D16" s="20"/>
      <c r="E16" s="28"/>
      <c r="F16" s="36">
        <f t="shared" si="6"/>
        <v>0</v>
      </c>
      <c r="G16" s="32"/>
      <c r="H16" s="20"/>
      <c r="I16" s="20"/>
      <c r="J16" s="20"/>
      <c r="K16" s="20"/>
      <c r="L16" s="28"/>
      <c r="M16" s="41"/>
      <c r="N16" s="21">
        <f t="shared" si="0"/>
        <v>0</v>
      </c>
      <c r="O16" s="20" t="s">
        <v>97</v>
      </c>
      <c r="P16" s="44"/>
      <c r="Q16" s="21">
        <f t="shared" si="4"/>
        <v>1</v>
      </c>
      <c r="R16" s="32"/>
      <c r="S16" s="20"/>
      <c r="T16" s="20"/>
      <c r="U16" s="36">
        <f t="shared" si="1"/>
        <v>0</v>
      </c>
      <c r="V16" s="7">
        <f t="shared" si="2"/>
        <v>1</v>
      </c>
      <c r="W16" s="98">
        <f>+'Synthèse 3A S5'!X16+'Synthèse 3A S6'!V16</f>
        <v>2</v>
      </c>
    </row>
    <row r="17" spans="3:23" ht="27" thickTop="1" x14ac:dyDescent="0.4">
      <c r="C17" s="6">
        <f>SUBTOTAL(3,C3:C16)</f>
        <v>3</v>
      </c>
      <c r="D17" s="6">
        <f>SUBTOTAL(3,D3:D16)</f>
        <v>4</v>
      </c>
      <c r="E17" s="6">
        <f>SUBTOTAL(3,E3:E16)</f>
        <v>4</v>
      </c>
      <c r="F17" s="5">
        <f>SUM(C17:E17)</f>
        <v>11</v>
      </c>
      <c r="G17" s="6">
        <f t="shared" ref="G17:M17" si="7">SUBTOTAL(3,G3:G16)</f>
        <v>4</v>
      </c>
      <c r="H17" s="6">
        <f t="shared" si="7"/>
        <v>3</v>
      </c>
      <c r="I17" s="6">
        <f t="shared" si="7"/>
        <v>6</v>
      </c>
      <c r="J17" s="6">
        <f t="shared" si="7"/>
        <v>5</v>
      </c>
      <c r="K17" s="6">
        <f t="shared" si="7"/>
        <v>4</v>
      </c>
      <c r="L17" s="6">
        <f t="shared" si="7"/>
        <v>3</v>
      </c>
      <c r="M17" s="6">
        <f t="shared" si="7"/>
        <v>5</v>
      </c>
      <c r="N17" s="5">
        <f>SUM(G17:M17)</f>
        <v>30</v>
      </c>
      <c r="O17" s="6">
        <f>SUBTOTAL(3,O3:O16)</f>
        <v>9</v>
      </c>
      <c r="P17" s="6">
        <f>SUBTOTAL(3,P3:P16)</f>
        <v>6</v>
      </c>
      <c r="Q17" s="8">
        <f>SUM(O17:P17)</f>
        <v>15</v>
      </c>
      <c r="R17" s="6">
        <f>SUBTOTAL(3,R3:R16)</f>
        <v>1</v>
      </c>
      <c r="S17" s="6">
        <f>SUBTOTAL(3,S3:S16)</f>
        <v>1</v>
      </c>
      <c r="T17" s="6">
        <f>SUBTOTAL(3,T3:T16)</f>
        <v>1</v>
      </c>
      <c r="U17" s="6">
        <f>SUM(R17:T17)</f>
        <v>3</v>
      </c>
      <c r="V17" s="7">
        <f t="shared" si="2"/>
        <v>59</v>
      </c>
      <c r="W17" s="98">
        <f>+'Synthèse 3A S5'!X17+'Synthèse 3A S6'!V17</f>
        <v>119</v>
      </c>
    </row>
  </sheetData>
  <mergeCells count="5">
    <mergeCell ref="R1:U1"/>
    <mergeCell ref="A1:B1"/>
    <mergeCell ref="C1:F1"/>
    <mergeCell ref="G1:N1"/>
    <mergeCell ref="O1:Q1"/>
  </mergeCells>
  <pageMargins left="0.70866141732283472" right="0.70866141732283472" top="0.74803149606299213" bottom="0.74803149606299213" header="0.31496062992125984" footer="0.31496062992125984"/>
  <pageSetup paperSize="8" scale="28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7"/>
  <sheetViews>
    <sheetView view="pageBreakPreview" zoomScale="40" zoomScaleNormal="60" zoomScaleSheetLayoutView="40" workbookViewId="0">
      <pane xSplit="2" ySplit="2" topLeftCell="C8" activePane="bottomRight" state="frozen"/>
      <selection activeCell="D5" sqref="D5"/>
      <selection pane="topRight" activeCell="D5" sqref="D5"/>
      <selection pane="bottomLeft" activeCell="D5" sqref="D5"/>
      <selection pane="bottomRight" activeCell="N28" sqref="N28"/>
    </sheetView>
  </sheetViews>
  <sheetFormatPr baseColWidth="10" defaultColWidth="9.140625" defaultRowHeight="26.25" x14ac:dyDescent="0.4"/>
  <cols>
    <col min="1" max="1" width="8.5703125" style="1" bestFit="1" customWidth="1"/>
    <col min="2" max="2" width="37.85546875" bestFit="1" customWidth="1"/>
    <col min="3" max="19" width="30.7109375" style="1" bestFit="1" customWidth="1"/>
    <col min="20" max="20" width="32.42578125" style="1" customWidth="1"/>
    <col min="21" max="22" width="30.7109375" style="1" bestFit="1" customWidth="1"/>
    <col min="23" max="23" width="9.140625" style="8"/>
  </cols>
  <sheetData>
    <row r="1" spans="1:23" s="9" customFormat="1" ht="27.75" thickTop="1" thickBot="1" x14ac:dyDescent="0.3">
      <c r="A1" s="102" t="s">
        <v>32</v>
      </c>
      <c r="B1" s="103"/>
      <c r="C1" s="104" t="s">
        <v>1</v>
      </c>
      <c r="D1" s="103"/>
      <c r="E1" s="105"/>
      <c r="F1" s="106" t="s">
        <v>2</v>
      </c>
      <c r="G1" s="107"/>
      <c r="H1" s="107"/>
      <c r="I1" s="107"/>
      <c r="J1" s="107"/>
      <c r="K1" s="108"/>
      <c r="L1" s="104" t="s">
        <v>22</v>
      </c>
      <c r="M1" s="103"/>
      <c r="N1" s="103"/>
      <c r="O1" s="103"/>
      <c r="P1" s="103"/>
      <c r="Q1" s="105"/>
      <c r="R1" s="104" t="s">
        <v>3</v>
      </c>
      <c r="S1" s="103"/>
      <c r="T1" s="103"/>
      <c r="U1" s="103"/>
      <c r="V1" s="105"/>
      <c r="W1" s="7"/>
    </row>
    <row r="2" spans="1:23" s="2" customFormat="1" ht="48.75" thickTop="1" thickBot="1" x14ac:dyDescent="0.3">
      <c r="A2" s="10" t="s">
        <v>4</v>
      </c>
      <c r="B2" s="3" t="s">
        <v>5</v>
      </c>
      <c r="C2" s="11" t="s">
        <v>8</v>
      </c>
      <c r="D2" s="12" t="s">
        <v>33</v>
      </c>
      <c r="E2" s="13" t="s">
        <v>9</v>
      </c>
      <c r="F2" s="11" t="s">
        <v>34</v>
      </c>
      <c r="G2" s="12" t="s">
        <v>35</v>
      </c>
      <c r="H2" s="12" t="s">
        <v>36</v>
      </c>
      <c r="I2" s="12" t="s">
        <v>37</v>
      </c>
      <c r="J2" s="12" t="s">
        <v>38</v>
      </c>
      <c r="K2" s="13" t="s">
        <v>9</v>
      </c>
      <c r="L2" s="12" t="s">
        <v>51</v>
      </c>
      <c r="M2" s="3" t="s">
        <v>39</v>
      </c>
      <c r="N2" s="3" t="s">
        <v>40</v>
      </c>
      <c r="O2" s="60" t="s">
        <v>41</v>
      </c>
      <c r="P2" s="33" t="s">
        <v>42</v>
      </c>
      <c r="Q2" s="13" t="s">
        <v>9</v>
      </c>
      <c r="R2" s="38" t="s">
        <v>43</v>
      </c>
      <c r="S2" s="3" t="s">
        <v>19</v>
      </c>
      <c r="T2" s="14" t="s">
        <v>85</v>
      </c>
      <c r="U2" s="14" t="s">
        <v>44</v>
      </c>
      <c r="V2" s="37" t="s">
        <v>9</v>
      </c>
    </row>
    <row r="3" spans="1:23" s="4" customFormat="1" ht="45.75" thickTop="1" x14ac:dyDescent="0.25">
      <c r="A3" s="84">
        <v>1</v>
      </c>
      <c r="B3" s="79" t="s">
        <v>86</v>
      </c>
      <c r="C3" s="30" t="s">
        <v>97</v>
      </c>
      <c r="D3" s="15"/>
      <c r="E3" s="26">
        <f>COUNTA(C3:D3)</f>
        <v>1</v>
      </c>
      <c r="F3" s="45"/>
      <c r="G3" s="30"/>
      <c r="H3" s="15"/>
      <c r="I3" s="25"/>
      <c r="J3" s="15"/>
      <c r="K3" s="16">
        <f>COUNTA(F3:J3)</f>
        <v>0</v>
      </c>
      <c r="L3" s="22" t="s">
        <v>97</v>
      </c>
      <c r="M3" s="30"/>
      <c r="N3" s="26"/>
      <c r="O3" s="61"/>
      <c r="P3" s="30" t="s">
        <v>97</v>
      </c>
      <c r="Q3" s="16">
        <f>COUNTA(L3:P3)</f>
        <v>2</v>
      </c>
      <c r="R3" s="48"/>
      <c r="S3" s="30"/>
      <c r="T3" s="15"/>
      <c r="U3" s="26"/>
      <c r="V3" s="34">
        <f t="shared" ref="V3:V16" si="0">COUNTA(R3:U3)</f>
        <v>0</v>
      </c>
      <c r="W3" s="7">
        <f t="shared" ref="W3:W16" si="1">SUM(E3,K3,Q3,V3)</f>
        <v>3</v>
      </c>
    </row>
    <row r="4" spans="1:23" s="4" customFormat="1" ht="60" x14ac:dyDescent="0.25">
      <c r="A4" s="85">
        <v>2</v>
      </c>
      <c r="B4" s="80" t="s">
        <v>78</v>
      </c>
      <c r="C4" s="31"/>
      <c r="D4" s="17"/>
      <c r="E4" s="27">
        <f t="shared" ref="E4:E16" si="2">COUNTA(C4:D4)</f>
        <v>0</v>
      </c>
      <c r="F4" s="46" t="s">
        <v>97</v>
      </c>
      <c r="G4" s="31" t="s">
        <v>97</v>
      </c>
      <c r="H4" s="17"/>
      <c r="I4" s="23" t="s">
        <v>97</v>
      </c>
      <c r="J4" s="17"/>
      <c r="K4" s="18">
        <f t="shared" ref="K4:K16" si="3">COUNTA(F4:J4)</f>
        <v>3</v>
      </c>
      <c r="L4" s="19" t="s">
        <v>97</v>
      </c>
      <c r="M4" s="31" t="s">
        <v>97</v>
      </c>
      <c r="N4" s="27" t="s">
        <v>97</v>
      </c>
      <c r="O4" s="62" t="s">
        <v>97</v>
      </c>
      <c r="P4" s="31" t="s">
        <v>97</v>
      </c>
      <c r="Q4" s="18">
        <f t="shared" ref="Q4:Q16" si="4">COUNTA(L4:P4)</f>
        <v>5</v>
      </c>
      <c r="R4" s="49" t="s">
        <v>97</v>
      </c>
      <c r="S4" s="31"/>
      <c r="T4" s="17"/>
      <c r="U4" s="27"/>
      <c r="V4" s="35">
        <f t="shared" si="0"/>
        <v>1</v>
      </c>
      <c r="W4" s="7">
        <f t="shared" si="1"/>
        <v>9</v>
      </c>
    </row>
    <row r="5" spans="1:23" s="4" customFormat="1" ht="120" x14ac:dyDescent="0.25">
      <c r="A5" s="85">
        <v>3</v>
      </c>
      <c r="B5" s="81" t="s">
        <v>87</v>
      </c>
      <c r="C5" s="31" t="s">
        <v>97</v>
      </c>
      <c r="D5" s="17" t="s">
        <v>97</v>
      </c>
      <c r="E5" s="27">
        <f t="shared" si="2"/>
        <v>2</v>
      </c>
      <c r="F5" s="46" t="s">
        <v>97</v>
      </c>
      <c r="G5" s="31" t="s">
        <v>97</v>
      </c>
      <c r="H5" s="17"/>
      <c r="I5" s="23" t="s">
        <v>97</v>
      </c>
      <c r="J5" s="17" t="s">
        <v>97</v>
      </c>
      <c r="K5" s="18">
        <f t="shared" si="3"/>
        <v>4</v>
      </c>
      <c r="L5" s="19" t="s">
        <v>97</v>
      </c>
      <c r="M5" s="31" t="s">
        <v>97</v>
      </c>
      <c r="N5" s="27" t="s">
        <v>97</v>
      </c>
      <c r="O5" s="62"/>
      <c r="P5" s="31" t="s">
        <v>97</v>
      </c>
      <c r="Q5" s="18">
        <f t="shared" si="4"/>
        <v>4</v>
      </c>
      <c r="R5" s="49"/>
      <c r="S5" s="31"/>
      <c r="T5" s="17"/>
      <c r="U5" s="27"/>
      <c r="V5" s="35">
        <f t="shared" si="0"/>
        <v>0</v>
      </c>
      <c r="W5" s="7">
        <f t="shared" si="1"/>
        <v>10</v>
      </c>
    </row>
    <row r="6" spans="1:23" s="4" customFormat="1" ht="60" x14ac:dyDescent="0.25">
      <c r="A6" s="85">
        <v>4</v>
      </c>
      <c r="B6" s="80" t="s">
        <v>93</v>
      </c>
      <c r="C6" s="31" t="s">
        <v>97</v>
      </c>
      <c r="D6" s="17"/>
      <c r="E6" s="27">
        <f t="shared" si="2"/>
        <v>1</v>
      </c>
      <c r="F6" s="46" t="s">
        <v>97</v>
      </c>
      <c r="G6" s="31" t="s">
        <v>97</v>
      </c>
      <c r="H6" s="17"/>
      <c r="I6" s="23"/>
      <c r="J6" s="17" t="s">
        <v>97</v>
      </c>
      <c r="K6" s="18">
        <f t="shared" si="3"/>
        <v>3</v>
      </c>
      <c r="L6" s="19" t="s">
        <v>97</v>
      </c>
      <c r="M6" s="31"/>
      <c r="N6" s="27"/>
      <c r="O6" s="62" t="s">
        <v>97</v>
      </c>
      <c r="P6" s="31" t="s">
        <v>97</v>
      </c>
      <c r="Q6" s="18">
        <f t="shared" si="4"/>
        <v>3</v>
      </c>
      <c r="R6" s="49"/>
      <c r="S6" s="31"/>
      <c r="T6" s="17"/>
      <c r="U6" s="27"/>
      <c r="V6" s="35">
        <f t="shared" si="0"/>
        <v>0</v>
      </c>
      <c r="W6" s="7">
        <f t="shared" si="1"/>
        <v>7</v>
      </c>
    </row>
    <row r="7" spans="1:23" s="4" customFormat="1" ht="90" x14ac:dyDescent="0.25">
      <c r="A7" s="85">
        <v>5</v>
      </c>
      <c r="B7" s="80" t="s">
        <v>79</v>
      </c>
      <c r="C7" s="31"/>
      <c r="D7" s="17" t="s">
        <v>97</v>
      </c>
      <c r="E7" s="27">
        <f t="shared" si="2"/>
        <v>1</v>
      </c>
      <c r="F7" s="46"/>
      <c r="G7" s="31" t="s">
        <v>97</v>
      </c>
      <c r="H7" s="17"/>
      <c r="I7" s="23" t="s">
        <v>97</v>
      </c>
      <c r="J7" s="17"/>
      <c r="K7" s="18">
        <f t="shared" si="3"/>
        <v>2</v>
      </c>
      <c r="L7" s="19" t="s">
        <v>97</v>
      </c>
      <c r="M7" s="31"/>
      <c r="N7" s="27"/>
      <c r="O7" s="62"/>
      <c r="P7" s="31" t="s">
        <v>97</v>
      </c>
      <c r="Q7" s="18">
        <f t="shared" si="4"/>
        <v>2</v>
      </c>
      <c r="R7" s="49"/>
      <c r="S7" s="31"/>
      <c r="T7" s="17"/>
      <c r="U7" s="27" t="s">
        <v>97</v>
      </c>
      <c r="V7" s="35">
        <f t="shared" si="0"/>
        <v>1</v>
      </c>
      <c r="W7" s="7">
        <f t="shared" si="1"/>
        <v>6</v>
      </c>
    </row>
    <row r="8" spans="1:23" s="4" customFormat="1" ht="45" x14ac:dyDescent="0.25">
      <c r="A8" s="85">
        <v>6</v>
      </c>
      <c r="B8" s="81" t="s">
        <v>81</v>
      </c>
      <c r="C8" s="31"/>
      <c r="D8" s="17" t="s">
        <v>97</v>
      </c>
      <c r="E8" s="27">
        <f t="shared" si="2"/>
        <v>1</v>
      </c>
      <c r="F8" s="46"/>
      <c r="G8" s="31"/>
      <c r="H8" s="17" t="s">
        <v>97</v>
      </c>
      <c r="I8" s="23" t="s">
        <v>97</v>
      </c>
      <c r="J8" s="17" t="s">
        <v>97</v>
      </c>
      <c r="K8" s="18">
        <f t="shared" si="3"/>
        <v>3</v>
      </c>
      <c r="L8" s="19" t="s">
        <v>97</v>
      </c>
      <c r="M8" s="31"/>
      <c r="N8" s="27" t="s">
        <v>97</v>
      </c>
      <c r="O8" s="62" t="s">
        <v>97</v>
      </c>
      <c r="P8" s="31"/>
      <c r="Q8" s="18">
        <f t="shared" si="4"/>
        <v>3</v>
      </c>
      <c r="R8" s="49" t="s">
        <v>97</v>
      </c>
      <c r="S8" s="31"/>
      <c r="T8" s="17"/>
      <c r="U8" s="27"/>
      <c r="V8" s="35">
        <f t="shared" si="0"/>
        <v>1</v>
      </c>
      <c r="W8" s="7">
        <f t="shared" si="1"/>
        <v>8</v>
      </c>
    </row>
    <row r="9" spans="1:23" s="4" customFormat="1" ht="120" x14ac:dyDescent="0.25">
      <c r="A9" s="85">
        <v>7</v>
      </c>
      <c r="B9" s="81" t="s">
        <v>88</v>
      </c>
      <c r="C9" s="31" t="s">
        <v>97</v>
      </c>
      <c r="D9" s="17"/>
      <c r="E9" s="27">
        <f t="shared" si="2"/>
        <v>1</v>
      </c>
      <c r="F9" s="46"/>
      <c r="G9" s="31"/>
      <c r="H9" s="17"/>
      <c r="I9" s="17"/>
      <c r="J9" s="17"/>
      <c r="K9" s="18">
        <f t="shared" si="3"/>
        <v>0</v>
      </c>
      <c r="L9" s="17"/>
      <c r="M9" s="31"/>
      <c r="N9" s="27"/>
      <c r="O9" s="62"/>
      <c r="P9" s="31"/>
      <c r="Q9" s="18">
        <f t="shared" si="4"/>
        <v>0</v>
      </c>
      <c r="R9" s="49"/>
      <c r="S9" s="31"/>
      <c r="T9" s="17"/>
      <c r="U9" s="27"/>
      <c r="V9" s="35">
        <f t="shared" si="0"/>
        <v>0</v>
      </c>
      <c r="W9" s="7">
        <f t="shared" si="1"/>
        <v>1</v>
      </c>
    </row>
    <row r="10" spans="1:23" s="4" customFormat="1" ht="75" x14ac:dyDescent="0.25">
      <c r="A10" s="85">
        <v>8</v>
      </c>
      <c r="B10" s="80" t="s">
        <v>83</v>
      </c>
      <c r="C10" s="31"/>
      <c r="D10" s="17"/>
      <c r="E10" s="27">
        <f t="shared" si="2"/>
        <v>0</v>
      </c>
      <c r="F10" s="46"/>
      <c r="G10" s="31"/>
      <c r="H10" s="17"/>
      <c r="I10" s="17"/>
      <c r="J10" s="17"/>
      <c r="K10" s="18">
        <f t="shared" si="3"/>
        <v>0</v>
      </c>
      <c r="L10" s="17"/>
      <c r="M10" s="31"/>
      <c r="N10" s="27"/>
      <c r="O10" s="62" t="s">
        <v>97</v>
      </c>
      <c r="P10" s="31"/>
      <c r="Q10" s="18">
        <f t="shared" si="4"/>
        <v>1</v>
      </c>
      <c r="R10" s="49"/>
      <c r="S10" s="31"/>
      <c r="T10" s="17"/>
      <c r="U10" s="27"/>
      <c r="V10" s="35">
        <f t="shared" si="0"/>
        <v>0</v>
      </c>
      <c r="W10" s="7">
        <f t="shared" si="1"/>
        <v>1</v>
      </c>
    </row>
    <row r="11" spans="1:23" s="4" customFormat="1" ht="60" x14ac:dyDescent="0.25">
      <c r="A11" s="85">
        <v>9</v>
      </c>
      <c r="B11" s="80" t="s">
        <v>92</v>
      </c>
      <c r="C11" s="31"/>
      <c r="D11" s="17"/>
      <c r="E11" s="27">
        <f t="shared" si="2"/>
        <v>0</v>
      </c>
      <c r="F11" s="46" t="s">
        <v>97</v>
      </c>
      <c r="G11" s="31"/>
      <c r="H11" s="17"/>
      <c r="I11" s="17"/>
      <c r="J11" s="17"/>
      <c r="K11" s="18">
        <f t="shared" si="3"/>
        <v>1</v>
      </c>
      <c r="L11" s="17"/>
      <c r="M11" s="31" t="s">
        <v>97</v>
      </c>
      <c r="N11" s="27" t="s">
        <v>97</v>
      </c>
      <c r="O11" s="62" t="s">
        <v>97</v>
      </c>
      <c r="P11" s="31"/>
      <c r="Q11" s="18">
        <f t="shared" si="4"/>
        <v>3</v>
      </c>
      <c r="R11" s="49" t="s">
        <v>97</v>
      </c>
      <c r="S11" s="31"/>
      <c r="T11" s="17"/>
      <c r="U11" s="27"/>
      <c r="V11" s="35">
        <f t="shared" si="0"/>
        <v>1</v>
      </c>
      <c r="W11" s="7">
        <f t="shared" si="1"/>
        <v>5</v>
      </c>
    </row>
    <row r="12" spans="1:23" s="4" customFormat="1" ht="60" x14ac:dyDescent="0.25">
      <c r="A12" s="85">
        <v>10</v>
      </c>
      <c r="B12" s="80" t="s">
        <v>82</v>
      </c>
      <c r="C12" s="31"/>
      <c r="D12" s="17"/>
      <c r="E12" s="27">
        <f t="shared" si="2"/>
        <v>0</v>
      </c>
      <c r="F12" s="46" t="s">
        <v>97</v>
      </c>
      <c r="G12" s="31"/>
      <c r="H12" s="17"/>
      <c r="I12" s="17"/>
      <c r="J12" s="17"/>
      <c r="K12" s="18">
        <f t="shared" si="3"/>
        <v>1</v>
      </c>
      <c r="L12" s="17"/>
      <c r="M12" s="31" t="s">
        <v>97</v>
      </c>
      <c r="N12" s="27"/>
      <c r="O12" s="62" t="s">
        <v>97</v>
      </c>
      <c r="P12" s="31"/>
      <c r="Q12" s="18">
        <f t="shared" si="4"/>
        <v>2</v>
      </c>
      <c r="R12" s="49" t="s">
        <v>97</v>
      </c>
      <c r="S12" s="31"/>
      <c r="T12" s="17"/>
      <c r="U12" s="27"/>
      <c r="V12" s="35">
        <f t="shared" si="0"/>
        <v>1</v>
      </c>
      <c r="W12" s="7">
        <f t="shared" si="1"/>
        <v>4</v>
      </c>
    </row>
    <row r="13" spans="1:23" s="4" customFormat="1" ht="165" x14ac:dyDescent="0.25">
      <c r="A13" s="85">
        <v>11</v>
      </c>
      <c r="B13" s="80" t="s">
        <v>89</v>
      </c>
      <c r="C13" s="31"/>
      <c r="D13" s="17"/>
      <c r="E13" s="27">
        <f t="shared" si="2"/>
        <v>0</v>
      </c>
      <c r="F13" s="46"/>
      <c r="G13" s="31"/>
      <c r="H13" s="17"/>
      <c r="I13" s="23" t="s">
        <v>97</v>
      </c>
      <c r="J13" s="17" t="s">
        <v>97</v>
      </c>
      <c r="K13" s="18">
        <f t="shared" si="3"/>
        <v>2</v>
      </c>
      <c r="L13" s="19" t="s">
        <v>97</v>
      </c>
      <c r="M13" s="31"/>
      <c r="N13" s="27"/>
      <c r="O13" s="62" t="s">
        <v>97</v>
      </c>
      <c r="P13" s="31" t="s">
        <v>97</v>
      </c>
      <c r="Q13" s="18">
        <f t="shared" si="4"/>
        <v>3</v>
      </c>
      <c r="R13" s="49"/>
      <c r="S13" s="31"/>
      <c r="T13" s="17"/>
      <c r="U13" s="27"/>
      <c r="V13" s="35">
        <f t="shared" si="0"/>
        <v>0</v>
      </c>
      <c r="W13" s="7">
        <f t="shared" si="1"/>
        <v>5</v>
      </c>
    </row>
    <row r="14" spans="1:23" s="4" customFormat="1" ht="90" x14ac:dyDescent="0.25">
      <c r="A14" s="85">
        <v>12</v>
      </c>
      <c r="B14" s="80" t="s">
        <v>80</v>
      </c>
      <c r="C14" s="31"/>
      <c r="D14" s="17"/>
      <c r="E14" s="27">
        <f t="shared" si="2"/>
        <v>0</v>
      </c>
      <c r="F14" s="46"/>
      <c r="G14" s="31"/>
      <c r="H14" s="17"/>
      <c r="I14" s="23"/>
      <c r="J14" s="17"/>
      <c r="K14" s="18">
        <f t="shared" si="3"/>
        <v>0</v>
      </c>
      <c r="L14" s="19" t="s">
        <v>97</v>
      </c>
      <c r="M14" s="31"/>
      <c r="N14" s="27"/>
      <c r="O14" s="62" t="s">
        <v>97</v>
      </c>
      <c r="P14" s="31"/>
      <c r="Q14" s="18">
        <f t="shared" si="4"/>
        <v>2</v>
      </c>
      <c r="R14" s="49"/>
      <c r="S14" s="31"/>
      <c r="T14" s="17"/>
      <c r="U14" s="27"/>
      <c r="V14" s="35">
        <f t="shared" si="0"/>
        <v>0</v>
      </c>
      <c r="W14" s="7">
        <f t="shared" si="1"/>
        <v>2</v>
      </c>
    </row>
    <row r="15" spans="1:23" s="4" customFormat="1" ht="135" x14ac:dyDescent="0.25">
      <c r="A15" s="85">
        <v>13</v>
      </c>
      <c r="B15" s="80" t="s">
        <v>90</v>
      </c>
      <c r="C15" s="31"/>
      <c r="D15" s="17"/>
      <c r="E15" s="27">
        <f t="shared" si="2"/>
        <v>0</v>
      </c>
      <c r="F15" s="46"/>
      <c r="G15" s="31"/>
      <c r="H15" s="17"/>
      <c r="I15" s="17"/>
      <c r="J15" s="17"/>
      <c r="K15" s="18">
        <f t="shared" si="3"/>
        <v>0</v>
      </c>
      <c r="L15" s="17"/>
      <c r="M15" s="31"/>
      <c r="N15" s="27"/>
      <c r="O15" s="62"/>
      <c r="P15" s="31"/>
      <c r="Q15" s="18">
        <f t="shared" si="4"/>
        <v>0</v>
      </c>
      <c r="R15" s="49"/>
      <c r="S15" s="31" t="s">
        <v>97</v>
      </c>
      <c r="T15" s="17" t="s">
        <v>97</v>
      </c>
      <c r="U15" s="27"/>
      <c r="V15" s="35">
        <f t="shared" si="0"/>
        <v>2</v>
      </c>
      <c r="W15" s="7">
        <f t="shared" si="1"/>
        <v>2</v>
      </c>
    </row>
    <row r="16" spans="1:23" s="4" customFormat="1" ht="105.75" thickBot="1" x14ac:dyDescent="0.3">
      <c r="A16" s="86">
        <v>14</v>
      </c>
      <c r="B16" s="82" t="s">
        <v>91</v>
      </c>
      <c r="C16" s="50"/>
      <c r="D16" s="51"/>
      <c r="E16" s="52">
        <f t="shared" si="2"/>
        <v>0</v>
      </c>
      <c r="F16" s="53"/>
      <c r="G16" s="50"/>
      <c r="H16" s="51"/>
      <c r="I16" s="51"/>
      <c r="J16" s="51"/>
      <c r="K16" s="59">
        <f t="shared" si="3"/>
        <v>0</v>
      </c>
      <c r="L16" s="24" t="s">
        <v>97</v>
      </c>
      <c r="M16" s="50"/>
      <c r="N16" s="52"/>
      <c r="O16" s="63"/>
      <c r="P16" s="50"/>
      <c r="Q16" s="59">
        <f t="shared" si="4"/>
        <v>1</v>
      </c>
      <c r="R16" s="55"/>
      <c r="S16" s="50"/>
      <c r="T16" s="51"/>
      <c r="U16" s="52"/>
      <c r="V16" s="54">
        <f t="shared" si="0"/>
        <v>0</v>
      </c>
      <c r="W16" s="7">
        <f t="shared" si="1"/>
        <v>1</v>
      </c>
    </row>
    <row r="17" spans="1:23" ht="27" thickTop="1" x14ac:dyDescent="0.4">
      <c r="A17" s="56"/>
      <c r="B17" s="57"/>
      <c r="C17" s="58">
        <f>SUBTOTAL(3,C3:C16)</f>
        <v>4</v>
      </c>
      <c r="D17" s="58">
        <f>SUBTOTAL(3,D3:D16)</f>
        <v>3</v>
      </c>
      <c r="E17" s="58">
        <f>SUM(C17:D17)</f>
        <v>7</v>
      </c>
      <c r="F17" s="58">
        <f>SUBTOTAL(3,F3:F16)</f>
        <v>5</v>
      </c>
      <c r="G17" s="58">
        <f>SUBTOTAL(3,G3:G16)</f>
        <v>4</v>
      </c>
      <c r="H17" s="58">
        <f>SUBTOTAL(3,H3:H16)</f>
        <v>1</v>
      </c>
      <c r="I17" s="58">
        <f>SUBTOTAL(3,I3:I16)</f>
        <v>5</v>
      </c>
      <c r="J17" s="58">
        <f>SUBTOTAL(3,J3:J16)</f>
        <v>4</v>
      </c>
      <c r="K17" s="58">
        <f>SUM(F17:J17)</f>
        <v>19</v>
      </c>
      <c r="L17" s="6">
        <f>SUBTOTAL(3,L3:L16)</f>
        <v>9</v>
      </c>
      <c r="M17" s="58">
        <f>SUBTOTAL(3,M3:M16)</f>
        <v>4</v>
      </c>
      <c r="N17" s="58">
        <f>SUBTOTAL(3,N3:N16)</f>
        <v>4</v>
      </c>
      <c r="O17" s="58">
        <f>SUBTOTAL(3,O3:O16)</f>
        <v>8</v>
      </c>
      <c r="P17" s="58">
        <f>SUBTOTAL(3,P3:P16)</f>
        <v>6</v>
      </c>
      <c r="Q17" s="58">
        <f>SUM(L17:P17)</f>
        <v>31</v>
      </c>
      <c r="R17" s="58">
        <f>SUBTOTAL(3,R3:R16)</f>
        <v>4</v>
      </c>
      <c r="S17" s="58">
        <f>SUBTOTAL(3,S3:S16)</f>
        <v>1</v>
      </c>
      <c r="T17" s="58">
        <f>SUBTOTAL(3,T3:T16)</f>
        <v>1</v>
      </c>
      <c r="U17" s="58">
        <f>SUBTOTAL(3,U3:U16)</f>
        <v>1</v>
      </c>
      <c r="V17" s="58">
        <f>SUM(R17:U17)</f>
        <v>7</v>
      </c>
      <c r="W17" s="112">
        <f>SUM(W3:W16)</f>
        <v>64</v>
      </c>
    </row>
  </sheetData>
  <mergeCells count="5">
    <mergeCell ref="A1:B1"/>
    <mergeCell ref="C1:E1"/>
    <mergeCell ref="F1:K1"/>
    <mergeCell ref="R1:V1"/>
    <mergeCell ref="L1:Q1"/>
  </mergeCells>
  <pageMargins left="0.7" right="0.7" top="0.75" bottom="0.75" header="0.3" footer="0.3"/>
  <pageSetup paperSize="8" scale="1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47133-0424-43EC-96CF-31BC20267B85}">
  <sheetPr>
    <pageSetUpPr fitToPage="1"/>
  </sheetPr>
  <dimension ref="A1:V17"/>
  <sheetViews>
    <sheetView view="pageBreakPreview" zoomScale="90" zoomScaleNormal="60" zoomScaleSheetLayoutView="90" workbookViewId="0">
      <pane xSplit="2" ySplit="2" topLeftCell="N3" activePane="bottomRight" state="frozen"/>
      <selection activeCell="B17" sqref="B17"/>
      <selection pane="topRight" activeCell="B17" sqref="B17"/>
      <selection pane="bottomLeft" activeCell="B17" sqref="B17"/>
      <selection pane="bottomRight" activeCell="O10" sqref="O10"/>
    </sheetView>
  </sheetViews>
  <sheetFormatPr baseColWidth="10" defaultColWidth="9.140625" defaultRowHeight="15" x14ac:dyDescent="0.25"/>
  <cols>
    <col min="1" max="1" width="8.5703125" style="1" bestFit="1" customWidth="1"/>
    <col min="2" max="2" width="37.85546875" bestFit="1" customWidth="1"/>
    <col min="3" max="20" width="30.7109375" style="1" bestFit="1" customWidth="1"/>
    <col min="22" max="22" width="20.28515625" customWidth="1"/>
  </cols>
  <sheetData>
    <row r="1" spans="1:22" s="9" customFormat="1" ht="21.75" thickTop="1" thickBot="1" x14ac:dyDescent="0.3">
      <c r="A1" s="102" t="s">
        <v>45</v>
      </c>
      <c r="B1" s="103"/>
      <c r="C1" s="107" t="s">
        <v>2</v>
      </c>
      <c r="D1" s="107"/>
      <c r="E1" s="107"/>
      <c r="F1" s="107"/>
      <c r="G1" s="107"/>
      <c r="H1" s="108"/>
      <c r="I1" s="103" t="s">
        <v>22</v>
      </c>
      <c r="J1" s="103"/>
      <c r="K1" s="103"/>
      <c r="L1" s="103"/>
      <c r="M1" s="103"/>
      <c r="N1" s="105"/>
      <c r="O1" s="104" t="s">
        <v>3</v>
      </c>
      <c r="P1" s="103"/>
      <c r="Q1" s="103"/>
      <c r="R1" s="103"/>
      <c r="S1" s="103"/>
      <c r="T1" s="105"/>
    </row>
    <row r="2" spans="1:22" s="2" customFormat="1" ht="39" thickTop="1" thickBot="1" x14ac:dyDescent="0.3">
      <c r="A2" s="10" t="s">
        <v>4</v>
      </c>
      <c r="B2" s="3" t="s">
        <v>5</v>
      </c>
      <c r="C2" s="92" t="s">
        <v>46</v>
      </c>
      <c r="D2" s="12" t="s">
        <v>47</v>
      </c>
      <c r="E2" s="12" t="s">
        <v>48</v>
      </c>
      <c r="F2" s="96" t="s">
        <v>49</v>
      </c>
      <c r="G2" s="95" t="s">
        <v>33</v>
      </c>
      <c r="H2" s="13" t="s">
        <v>9</v>
      </c>
      <c r="I2" s="11" t="s">
        <v>50</v>
      </c>
      <c r="J2" s="12" t="s">
        <v>51</v>
      </c>
      <c r="K2" s="12" t="s">
        <v>52</v>
      </c>
      <c r="L2" s="12" t="s">
        <v>53</v>
      </c>
      <c r="M2" s="3" t="s">
        <v>42</v>
      </c>
      <c r="N2" s="37" t="s">
        <v>9</v>
      </c>
      <c r="O2" s="33" t="s">
        <v>19</v>
      </c>
      <c r="P2" s="3" t="s">
        <v>54</v>
      </c>
      <c r="Q2" s="91" t="s">
        <v>55</v>
      </c>
      <c r="R2" s="14" t="s">
        <v>56</v>
      </c>
      <c r="S2" s="14" t="s">
        <v>57</v>
      </c>
      <c r="T2" s="13" t="s">
        <v>9</v>
      </c>
      <c r="V2" s="100" t="s">
        <v>96</v>
      </c>
    </row>
    <row r="3" spans="1:22" s="4" customFormat="1" ht="45.75" thickTop="1" x14ac:dyDescent="0.25">
      <c r="A3" s="84">
        <v>1</v>
      </c>
      <c r="B3" s="79" t="s">
        <v>86</v>
      </c>
      <c r="C3" s="15"/>
      <c r="D3" s="26" t="s">
        <v>97</v>
      </c>
      <c r="E3" s="39" t="s">
        <v>97</v>
      </c>
      <c r="F3" s="15"/>
      <c r="G3" s="30"/>
      <c r="H3" s="16">
        <f t="shared" ref="H3:H16" si="0">COUNTA(C3:G3)</f>
        <v>2</v>
      </c>
      <c r="I3" s="30"/>
      <c r="J3" s="22" t="s">
        <v>97</v>
      </c>
      <c r="K3" s="15"/>
      <c r="L3" s="15"/>
      <c r="M3" s="26" t="s">
        <v>97</v>
      </c>
      <c r="N3" s="34">
        <f t="shared" ref="N3:N16" si="1">COUNTA(I3:M3)</f>
        <v>2</v>
      </c>
      <c r="O3" s="30"/>
      <c r="P3" s="26"/>
      <c r="Q3" s="61" t="s">
        <v>97</v>
      </c>
      <c r="R3" s="30"/>
      <c r="S3" s="15"/>
      <c r="T3" s="26">
        <f t="shared" ref="T3:T16" si="2">COUNTA(O3:S3)</f>
        <v>1</v>
      </c>
      <c r="U3" s="69">
        <f t="shared" ref="U3:U16" si="3">SUM(H3,N3,T3)</f>
        <v>5</v>
      </c>
      <c r="V3" s="101">
        <f>'Synthèse 4A S7'!W3+'Synthèse 4A S8'!U3</f>
        <v>8</v>
      </c>
    </row>
    <row r="4" spans="1:22" s="4" customFormat="1" ht="45" x14ac:dyDescent="0.25">
      <c r="A4" s="85">
        <v>2</v>
      </c>
      <c r="B4" s="80" t="s">
        <v>78</v>
      </c>
      <c r="C4" s="17"/>
      <c r="D4" s="27" t="s">
        <v>97</v>
      </c>
      <c r="E4" s="40" t="s">
        <v>97</v>
      </c>
      <c r="F4" s="17"/>
      <c r="G4" s="31"/>
      <c r="H4" s="18">
        <f t="shared" si="0"/>
        <v>2</v>
      </c>
      <c r="I4" s="31"/>
      <c r="J4" s="19" t="s">
        <v>97</v>
      </c>
      <c r="K4" s="17"/>
      <c r="L4" s="17" t="s">
        <v>97</v>
      </c>
      <c r="M4" s="27" t="s">
        <v>97</v>
      </c>
      <c r="N4" s="35">
        <f t="shared" si="1"/>
        <v>3</v>
      </c>
      <c r="O4" s="31"/>
      <c r="P4" s="27"/>
      <c r="Q4" s="62" t="s">
        <v>97</v>
      </c>
      <c r="R4" s="31"/>
      <c r="S4" s="17"/>
      <c r="T4" s="27">
        <f t="shared" si="2"/>
        <v>1</v>
      </c>
      <c r="U4" s="69">
        <f t="shared" si="3"/>
        <v>6</v>
      </c>
      <c r="V4" s="101">
        <f>'Synthèse 4A S7'!W4+'Synthèse 4A S8'!U4</f>
        <v>15</v>
      </c>
    </row>
    <row r="5" spans="1:22" s="4" customFormat="1" ht="120" x14ac:dyDescent="0.25">
      <c r="A5" s="85">
        <v>3</v>
      </c>
      <c r="B5" s="81" t="s">
        <v>87</v>
      </c>
      <c r="C5" s="17" t="s">
        <v>97</v>
      </c>
      <c r="D5" s="27" t="s">
        <v>97</v>
      </c>
      <c r="E5" s="40" t="s">
        <v>97</v>
      </c>
      <c r="F5" s="17" t="s">
        <v>97</v>
      </c>
      <c r="G5" s="31" t="s">
        <v>97</v>
      </c>
      <c r="H5" s="18">
        <f t="shared" si="0"/>
        <v>5</v>
      </c>
      <c r="I5" s="64" t="s">
        <v>97</v>
      </c>
      <c r="J5" s="19" t="s">
        <v>97</v>
      </c>
      <c r="K5" s="17" t="s">
        <v>97</v>
      </c>
      <c r="L5" s="17"/>
      <c r="M5" s="27" t="s">
        <v>97</v>
      </c>
      <c r="N5" s="35">
        <f t="shared" si="1"/>
        <v>4</v>
      </c>
      <c r="O5" s="31"/>
      <c r="P5" s="27"/>
      <c r="Q5" s="62"/>
      <c r="R5" s="31"/>
      <c r="S5" s="17"/>
      <c r="T5" s="27">
        <f t="shared" si="2"/>
        <v>0</v>
      </c>
      <c r="U5" s="69">
        <f t="shared" si="3"/>
        <v>9</v>
      </c>
      <c r="V5" s="101">
        <f>'Synthèse 4A S7'!W5+'Synthèse 4A S8'!U5</f>
        <v>19</v>
      </c>
    </row>
    <row r="6" spans="1:22" s="4" customFormat="1" ht="60" x14ac:dyDescent="0.25">
      <c r="A6" s="85">
        <v>4</v>
      </c>
      <c r="B6" s="80" t="s">
        <v>93</v>
      </c>
      <c r="C6" s="17" t="s">
        <v>97</v>
      </c>
      <c r="D6" s="27" t="s">
        <v>97</v>
      </c>
      <c r="E6" s="40" t="s">
        <v>97</v>
      </c>
      <c r="F6" s="17"/>
      <c r="G6" s="31" t="s">
        <v>97</v>
      </c>
      <c r="H6" s="18">
        <f t="shared" si="0"/>
        <v>4</v>
      </c>
      <c r="I6" s="65" t="s">
        <v>97</v>
      </c>
      <c r="J6" s="19" t="s">
        <v>97</v>
      </c>
      <c r="K6" s="17" t="s">
        <v>97</v>
      </c>
      <c r="L6" s="17"/>
      <c r="M6" s="27" t="s">
        <v>97</v>
      </c>
      <c r="N6" s="35">
        <f t="shared" si="1"/>
        <v>4</v>
      </c>
      <c r="O6" s="31"/>
      <c r="P6" s="27" t="s">
        <v>97</v>
      </c>
      <c r="Q6" s="62"/>
      <c r="R6" s="31"/>
      <c r="S6" s="17"/>
      <c r="T6" s="27">
        <f t="shared" si="2"/>
        <v>1</v>
      </c>
      <c r="U6" s="69">
        <f t="shared" si="3"/>
        <v>9</v>
      </c>
      <c r="V6" s="101">
        <f>'Synthèse 4A S7'!W6+'Synthèse 4A S8'!U6</f>
        <v>16</v>
      </c>
    </row>
    <row r="7" spans="1:22" s="4" customFormat="1" ht="75" x14ac:dyDescent="0.25">
      <c r="A7" s="85">
        <v>5</v>
      </c>
      <c r="B7" s="80" t="s">
        <v>79</v>
      </c>
      <c r="C7" s="17" t="s">
        <v>97</v>
      </c>
      <c r="D7" s="27"/>
      <c r="E7" s="40"/>
      <c r="F7" s="17"/>
      <c r="G7" s="31"/>
      <c r="H7" s="18">
        <f t="shared" si="0"/>
        <v>1</v>
      </c>
      <c r="I7" s="65" t="s">
        <v>97</v>
      </c>
      <c r="J7" s="19" t="s">
        <v>97</v>
      </c>
      <c r="K7" s="17"/>
      <c r="L7" s="17"/>
      <c r="M7" s="27" t="s">
        <v>97</v>
      </c>
      <c r="N7" s="35">
        <f t="shared" si="1"/>
        <v>3</v>
      </c>
      <c r="O7" s="31"/>
      <c r="P7" s="27"/>
      <c r="Q7" s="62"/>
      <c r="R7" s="31"/>
      <c r="S7" s="17"/>
      <c r="T7" s="27">
        <f t="shared" si="2"/>
        <v>0</v>
      </c>
      <c r="U7" s="69">
        <f t="shared" si="3"/>
        <v>4</v>
      </c>
      <c r="V7" s="101">
        <f>'Synthèse 4A S7'!W7+'Synthèse 4A S8'!U7</f>
        <v>10</v>
      </c>
    </row>
    <row r="8" spans="1:22" s="4" customFormat="1" ht="45" x14ac:dyDescent="0.25">
      <c r="A8" s="85">
        <v>6</v>
      </c>
      <c r="B8" s="81" t="s">
        <v>81</v>
      </c>
      <c r="C8" s="17" t="s">
        <v>97</v>
      </c>
      <c r="D8" s="27" t="s">
        <v>97</v>
      </c>
      <c r="E8" s="40" t="s">
        <v>97</v>
      </c>
      <c r="F8" s="17"/>
      <c r="G8" s="31"/>
      <c r="H8" s="18">
        <f t="shared" si="0"/>
        <v>3</v>
      </c>
      <c r="I8" s="65" t="s">
        <v>97</v>
      </c>
      <c r="J8" s="19" t="s">
        <v>97</v>
      </c>
      <c r="K8" s="17" t="s">
        <v>97</v>
      </c>
      <c r="L8" s="17"/>
      <c r="M8" s="27"/>
      <c r="N8" s="35">
        <f t="shared" si="1"/>
        <v>3</v>
      </c>
      <c r="O8" s="31"/>
      <c r="P8" s="27" t="s">
        <v>97</v>
      </c>
      <c r="Q8" s="62"/>
      <c r="R8" s="31"/>
      <c r="S8" s="17"/>
      <c r="T8" s="27">
        <f t="shared" si="2"/>
        <v>1</v>
      </c>
      <c r="U8" s="69">
        <f t="shared" si="3"/>
        <v>7</v>
      </c>
      <c r="V8" s="101">
        <f>'Synthèse 4A S7'!W8+'Synthèse 4A S8'!U8</f>
        <v>15</v>
      </c>
    </row>
    <row r="9" spans="1:22" s="4" customFormat="1" ht="120" x14ac:dyDescent="0.25">
      <c r="A9" s="85">
        <v>7</v>
      </c>
      <c r="B9" s="81" t="s">
        <v>88</v>
      </c>
      <c r="C9" s="17"/>
      <c r="D9" s="27"/>
      <c r="E9" s="40"/>
      <c r="F9" s="17"/>
      <c r="G9" s="31"/>
      <c r="H9" s="18">
        <f t="shared" si="0"/>
        <v>0</v>
      </c>
      <c r="I9" s="66"/>
      <c r="J9" s="17"/>
      <c r="K9" s="17" t="s">
        <v>97</v>
      </c>
      <c r="L9" s="17"/>
      <c r="M9" s="27"/>
      <c r="N9" s="35">
        <f t="shared" si="1"/>
        <v>1</v>
      </c>
      <c r="O9" s="31"/>
      <c r="P9" s="27"/>
      <c r="Q9" s="62" t="s">
        <v>97</v>
      </c>
      <c r="R9" s="31" t="s">
        <v>97</v>
      </c>
      <c r="S9" s="17" t="s">
        <v>97</v>
      </c>
      <c r="T9" s="27">
        <f t="shared" si="2"/>
        <v>3</v>
      </c>
      <c r="U9" s="69">
        <f t="shared" si="3"/>
        <v>4</v>
      </c>
      <c r="V9" s="101">
        <f>'Synthèse 4A S7'!W9+'Synthèse 4A S8'!U9</f>
        <v>5</v>
      </c>
    </row>
    <row r="10" spans="1:22" s="4" customFormat="1" ht="75" x14ac:dyDescent="0.25">
      <c r="A10" s="85">
        <v>8</v>
      </c>
      <c r="B10" s="80" t="s">
        <v>83</v>
      </c>
      <c r="C10" s="17"/>
      <c r="D10" s="27"/>
      <c r="E10" s="40"/>
      <c r="F10" s="17"/>
      <c r="G10" s="31"/>
      <c r="H10" s="18">
        <f t="shared" si="0"/>
        <v>0</v>
      </c>
      <c r="I10" s="67"/>
      <c r="J10" s="17"/>
      <c r="K10" s="17"/>
      <c r="L10" s="17"/>
      <c r="M10" s="27"/>
      <c r="N10" s="35">
        <f t="shared" si="1"/>
        <v>0</v>
      </c>
      <c r="O10" s="31"/>
      <c r="P10" s="27" t="s">
        <v>97</v>
      </c>
      <c r="Q10" s="62" t="s">
        <v>97</v>
      </c>
      <c r="R10" s="31" t="s">
        <v>97</v>
      </c>
      <c r="S10" s="17" t="s">
        <v>97</v>
      </c>
      <c r="T10" s="27">
        <f t="shared" si="2"/>
        <v>4</v>
      </c>
      <c r="U10" s="69">
        <f t="shared" si="3"/>
        <v>4</v>
      </c>
      <c r="V10" s="101">
        <f>'Synthèse 4A S7'!W10+'Synthèse 4A S8'!U10</f>
        <v>5</v>
      </c>
    </row>
    <row r="11" spans="1:22" s="4" customFormat="1" ht="60" x14ac:dyDescent="0.25">
      <c r="A11" s="85">
        <v>9</v>
      </c>
      <c r="B11" s="80" t="s">
        <v>92</v>
      </c>
      <c r="C11" s="17" t="s">
        <v>97</v>
      </c>
      <c r="D11" s="27"/>
      <c r="E11" s="40"/>
      <c r="F11" s="17"/>
      <c r="G11" s="31"/>
      <c r="H11" s="18">
        <f t="shared" si="0"/>
        <v>1</v>
      </c>
      <c r="I11" s="67"/>
      <c r="J11" s="17"/>
      <c r="K11" s="17" t="s">
        <v>97</v>
      </c>
      <c r="L11" s="17"/>
      <c r="M11" s="27"/>
      <c r="N11" s="35">
        <f t="shared" si="1"/>
        <v>1</v>
      </c>
      <c r="O11" s="31"/>
      <c r="P11" s="27"/>
      <c r="Q11" s="62" t="s">
        <v>97</v>
      </c>
      <c r="R11" s="31"/>
      <c r="S11" s="17"/>
      <c r="T11" s="27">
        <f t="shared" si="2"/>
        <v>1</v>
      </c>
      <c r="U11" s="69">
        <f t="shared" si="3"/>
        <v>3</v>
      </c>
      <c r="V11" s="101">
        <f>'Synthèse 4A S7'!W11+'Synthèse 4A S8'!U11</f>
        <v>8</v>
      </c>
    </row>
    <row r="12" spans="1:22" s="4" customFormat="1" ht="45" x14ac:dyDescent="0.25">
      <c r="A12" s="85">
        <v>10</v>
      </c>
      <c r="B12" s="80" t="s">
        <v>82</v>
      </c>
      <c r="C12" s="17"/>
      <c r="D12" s="27"/>
      <c r="E12" s="40"/>
      <c r="F12" s="17"/>
      <c r="G12" s="31"/>
      <c r="H12" s="18">
        <f t="shared" si="0"/>
        <v>0</v>
      </c>
      <c r="I12" s="67"/>
      <c r="J12" s="17"/>
      <c r="K12" s="17"/>
      <c r="L12" s="17"/>
      <c r="M12" s="27"/>
      <c r="N12" s="35">
        <f t="shared" si="1"/>
        <v>0</v>
      </c>
      <c r="O12" s="31"/>
      <c r="P12" s="27"/>
      <c r="Q12" s="62" t="s">
        <v>97</v>
      </c>
      <c r="R12" s="31" t="s">
        <v>97</v>
      </c>
      <c r="S12" s="17"/>
      <c r="T12" s="27">
        <f t="shared" si="2"/>
        <v>2</v>
      </c>
      <c r="U12" s="69">
        <f t="shared" si="3"/>
        <v>2</v>
      </c>
      <c r="V12" s="101">
        <f>'Synthèse 4A S7'!W12+'Synthèse 4A S8'!U12</f>
        <v>6</v>
      </c>
    </row>
    <row r="13" spans="1:22" s="4" customFormat="1" ht="150" x14ac:dyDescent="0.25">
      <c r="A13" s="85">
        <v>11</v>
      </c>
      <c r="B13" s="80" t="s">
        <v>89</v>
      </c>
      <c r="C13" s="17"/>
      <c r="D13" s="27"/>
      <c r="E13" s="40"/>
      <c r="F13" s="17"/>
      <c r="G13" s="31"/>
      <c r="H13" s="18">
        <f t="shared" si="0"/>
        <v>0</v>
      </c>
      <c r="I13" s="67"/>
      <c r="J13" s="19" t="s">
        <v>97</v>
      </c>
      <c r="K13" s="17"/>
      <c r="L13" s="17"/>
      <c r="M13" s="27" t="s">
        <v>97</v>
      </c>
      <c r="N13" s="35">
        <f t="shared" si="1"/>
        <v>2</v>
      </c>
      <c r="O13" s="31"/>
      <c r="P13" s="27" t="s">
        <v>97</v>
      </c>
      <c r="Q13" s="62"/>
      <c r="R13" s="31"/>
      <c r="S13" s="17" t="s">
        <v>97</v>
      </c>
      <c r="T13" s="27">
        <f t="shared" si="2"/>
        <v>2</v>
      </c>
      <c r="U13" s="69">
        <f t="shared" si="3"/>
        <v>4</v>
      </c>
      <c r="V13" s="101">
        <f>'Synthèse 4A S7'!W13+'Synthèse 4A S8'!U13</f>
        <v>9</v>
      </c>
    </row>
    <row r="14" spans="1:22" s="4" customFormat="1" ht="90" x14ac:dyDescent="0.25">
      <c r="A14" s="85">
        <v>12</v>
      </c>
      <c r="B14" s="80" t="s">
        <v>80</v>
      </c>
      <c r="C14" s="17"/>
      <c r="D14" s="27"/>
      <c r="E14" s="40"/>
      <c r="F14" s="17"/>
      <c r="G14" s="31"/>
      <c r="H14" s="18">
        <f t="shared" si="0"/>
        <v>0</v>
      </c>
      <c r="I14" s="67"/>
      <c r="J14" s="19" t="s">
        <v>97</v>
      </c>
      <c r="K14" s="17"/>
      <c r="L14" s="17"/>
      <c r="M14" s="27"/>
      <c r="N14" s="35">
        <f t="shared" si="1"/>
        <v>1</v>
      </c>
      <c r="O14" s="31"/>
      <c r="P14" s="27" t="s">
        <v>97</v>
      </c>
      <c r="Q14" s="62"/>
      <c r="R14" s="31"/>
      <c r="S14" s="17"/>
      <c r="T14" s="27">
        <f t="shared" si="2"/>
        <v>1</v>
      </c>
      <c r="U14" s="69">
        <f t="shared" si="3"/>
        <v>2</v>
      </c>
      <c r="V14" s="101">
        <f>'Synthèse 4A S7'!W14+'Synthèse 4A S8'!U14</f>
        <v>4</v>
      </c>
    </row>
    <row r="15" spans="1:22" s="4" customFormat="1" ht="135" x14ac:dyDescent="0.25">
      <c r="A15" s="85">
        <v>13</v>
      </c>
      <c r="B15" s="80" t="s">
        <v>90</v>
      </c>
      <c r="C15" s="17"/>
      <c r="D15" s="27"/>
      <c r="E15" s="40"/>
      <c r="F15" s="17"/>
      <c r="G15" s="31"/>
      <c r="H15" s="18">
        <f t="shared" si="0"/>
        <v>0</v>
      </c>
      <c r="I15" s="67"/>
      <c r="J15" s="17"/>
      <c r="K15" s="17"/>
      <c r="L15" s="17"/>
      <c r="M15" s="27"/>
      <c r="N15" s="35">
        <f t="shared" si="1"/>
        <v>0</v>
      </c>
      <c r="O15" s="31" t="s">
        <v>97</v>
      </c>
      <c r="P15" s="27" t="s">
        <v>97</v>
      </c>
      <c r="Q15" s="62"/>
      <c r="R15" s="31"/>
      <c r="S15" s="17" t="s">
        <v>97</v>
      </c>
      <c r="T15" s="27">
        <f t="shared" si="2"/>
        <v>3</v>
      </c>
      <c r="U15" s="69">
        <f t="shared" si="3"/>
        <v>3</v>
      </c>
      <c r="V15" s="101">
        <f>'Synthèse 4A S7'!W15+'Synthèse 4A S8'!U15</f>
        <v>5</v>
      </c>
    </row>
    <row r="16" spans="1:22" s="4" customFormat="1" ht="105.75" thickBot="1" x14ac:dyDescent="0.3">
      <c r="A16" s="86">
        <v>14</v>
      </c>
      <c r="B16" s="82" t="s">
        <v>91</v>
      </c>
      <c r="C16" s="20"/>
      <c r="D16" s="28"/>
      <c r="E16" s="41"/>
      <c r="F16" s="20"/>
      <c r="G16" s="32"/>
      <c r="H16" s="21">
        <f t="shared" si="0"/>
        <v>0</v>
      </c>
      <c r="I16" s="68"/>
      <c r="J16" s="24" t="s">
        <v>97</v>
      </c>
      <c r="K16" s="20"/>
      <c r="L16" s="20"/>
      <c r="M16" s="28"/>
      <c r="N16" s="36">
        <f t="shared" si="1"/>
        <v>1</v>
      </c>
      <c r="O16" s="32"/>
      <c r="P16" s="28" t="s">
        <v>97</v>
      </c>
      <c r="Q16" s="94"/>
      <c r="R16" s="32"/>
      <c r="S16" s="20" t="s">
        <v>97</v>
      </c>
      <c r="T16" s="28">
        <f t="shared" si="2"/>
        <v>2</v>
      </c>
      <c r="U16" s="69">
        <f t="shared" si="3"/>
        <v>3</v>
      </c>
      <c r="V16" s="101">
        <f>'Synthèse 4A S7'!W16+'Synthèse 4A S8'!U16</f>
        <v>4</v>
      </c>
    </row>
    <row r="17" spans="3:22" ht="27" thickTop="1" x14ac:dyDescent="0.4">
      <c r="C17" s="6">
        <f>SUBTOTAL(3,C3:C16)</f>
        <v>5</v>
      </c>
      <c r="D17" s="6">
        <f>SUBTOTAL(3,D3:D16)</f>
        <v>5</v>
      </c>
      <c r="E17" s="6">
        <f>SUBTOTAL(3,E3:E16)</f>
        <v>5</v>
      </c>
      <c r="F17" s="6">
        <f>SUBTOTAL(3,F3:F16)</f>
        <v>1</v>
      </c>
      <c r="G17" s="6">
        <f>SUBTOTAL(3,G3:G16)</f>
        <v>2</v>
      </c>
      <c r="H17" s="6">
        <f>SUM(C17:G17)</f>
        <v>18</v>
      </c>
      <c r="I17" s="6">
        <f>SUBTOTAL(3,I3:I16)</f>
        <v>4</v>
      </c>
      <c r="J17" s="6">
        <f>SUBTOTAL(3,J3:J16)</f>
        <v>9</v>
      </c>
      <c r="K17" s="6">
        <f>SUBTOTAL(3,K3:K16)</f>
        <v>5</v>
      </c>
      <c r="L17" s="6">
        <f>SUBTOTAL(3,L3:L16)</f>
        <v>1</v>
      </c>
      <c r="M17" s="6">
        <f>SUBTOTAL(3,M3:M16)</f>
        <v>6</v>
      </c>
      <c r="N17" s="6">
        <f>SUM(I17:M17)</f>
        <v>25</v>
      </c>
      <c r="O17" s="6">
        <f>SUBTOTAL(3,O3:O16)</f>
        <v>1</v>
      </c>
      <c r="P17" s="6">
        <f>SUBTOTAL(3,P3:P16)</f>
        <v>7</v>
      </c>
      <c r="Q17" s="6">
        <f>SUBTOTAL(3,Q3:Q16)</f>
        <v>6</v>
      </c>
      <c r="R17" s="6">
        <f>SUBTOTAL(3,R3:R16)</f>
        <v>3</v>
      </c>
      <c r="S17" s="6">
        <f>SUBTOTAL(3,S3:S16)</f>
        <v>5</v>
      </c>
      <c r="T17" s="6">
        <f>SUM(O17:S17)</f>
        <v>22</v>
      </c>
      <c r="U17" s="113">
        <f>SUM(U3:U16)</f>
        <v>65</v>
      </c>
      <c r="V17" s="101">
        <f>'Synthèse 4A S7'!W17+'Synthèse 4A S8'!U17</f>
        <v>129</v>
      </c>
    </row>
  </sheetData>
  <mergeCells count="4">
    <mergeCell ref="A1:B1"/>
    <mergeCell ref="C1:H1"/>
    <mergeCell ref="I1:N1"/>
    <mergeCell ref="O1:T1"/>
  </mergeCells>
  <pageMargins left="0.7" right="0.7" top="0.75" bottom="0.75" header="0.3" footer="0.3"/>
  <pageSetup paperSize="8" scale="2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7"/>
  <sheetViews>
    <sheetView view="pageBreakPreview" zoomScale="60" zoomScaleNormal="60" workbookViewId="0">
      <pane xSplit="2" ySplit="2" topLeftCell="L3" activePane="bottomRight" state="frozen"/>
      <selection activeCell="D5" sqref="D5"/>
      <selection pane="topRight" activeCell="D5" sqref="D5"/>
      <selection pane="bottomLeft" activeCell="D5" sqref="D5"/>
      <selection pane="bottomRight" activeCell="W1" sqref="W1:W1048576"/>
    </sheetView>
  </sheetViews>
  <sheetFormatPr baseColWidth="10" defaultColWidth="9.140625" defaultRowHeight="18.75" x14ac:dyDescent="0.3"/>
  <cols>
    <col min="1" max="1" width="8.5703125" style="76" bestFit="1" customWidth="1"/>
    <col min="2" max="2" width="37.85546875" style="77" bestFit="1" customWidth="1"/>
    <col min="3" max="22" width="30.7109375" style="1" bestFit="1" customWidth="1"/>
    <col min="23" max="23" width="9.140625" style="115"/>
  </cols>
  <sheetData>
    <row r="1" spans="1:23" s="9" customFormat="1" ht="21.75" thickTop="1" thickBot="1" x14ac:dyDescent="0.3">
      <c r="A1" s="109" t="s">
        <v>58</v>
      </c>
      <c r="B1" s="110"/>
      <c r="C1" s="104" t="s">
        <v>94</v>
      </c>
      <c r="D1" s="103"/>
      <c r="E1" s="103"/>
      <c r="F1" s="103"/>
      <c r="G1" s="103"/>
      <c r="H1" s="103"/>
      <c r="I1" s="103"/>
      <c r="J1" s="103"/>
      <c r="K1" s="103"/>
      <c r="L1" s="103"/>
      <c r="M1" s="105"/>
      <c r="N1" s="103" t="s">
        <v>59</v>
      </c>
      <c r="O1" s="103"/>
      <c r="P1" s="103"/>
      <c r="Q1" s="103"/>
      <c r="R1" s="103"/>
      <c r="S1" s="103"/>
      <c r="T1" s="103"/>
      <c r="U1" s="104" t="s">
        <v>60</v>
      </c>
      <c r="V1" s="105"/>
      <c r="W1" s="114"/>
    </row>
    <row r="2" spans="1:23" s="2" customFormat="1" ht="64.5" thickTop="1" thickBot="1" x14ac:dyDescent="0.3">
      <c r="A2" s="10" t="s">
        <v>4</v>
      </c>
      <c r="B2" s="3" t="s">
        <v>5</v>
      </c>
      <c r="C2" s="11" t="s">
        <v>61</v>
      </c>
      <c r="D2" s="88" t="s">
        <v>62</v>
      </c>
      <c r="E2" s="12" t="s">
        <v>63</v>
      </c>
      <c r="F2" s="14" t="s">
        <v>64</v>
      </c>
      <c r="G2" s="12" t="s">
        <v>65</v>
      </c>
      <c r="H2" s="12" t="s">
        <v>66</v>
      </c>
      <c r="I2" s="12" t="s">
        <v>67</v>
      </c>
      <c r="J2" s="12" t="s">
        <v>68</v>
      </c>
      <c r="K2" s="12" t="s">
        <v>69</v>
      </c>
      <c r="L2" s="12" t="s">
        <v>70</v>
      </c>
      <c r="M2" s="14" t="s">
        <v>9</v>
      </c>
      <c r="N2" s="89" t="s">
        <v>71</v>
      </c>
      <c r="O2" s="90" t="s">
        <v>72</v>
      </c>
      <c r="P2" s="12" t="s">
        <v>73</v>
      </c>
      <c r="Q2" s="91" t="s">
        <v>74</v>
      </c>
      <c r="R2" s="90" t="s">
        <v>75</v>
      </c>
      <c r="S2" s="3" t="s">
        <v>76</v>
      </c>
      <c r="T2" s="14" t="s">
        <v>9</v>
      </c>
      <c r="U2" s="78" t="s">
        <v>77</v>
      </c>
      <c r="V2" s="37" t="s">
        <v>9</v>
      </c>
    </row>
    <row r="3" spans="1:23" s="4" customFormat="1" ht="45.75" thickTop="1" x14ac:dyDescent="0.25">
      <c r="A3" s="84">
        <v>1</v>
      </c>
      <c r="B3" s="79" t="s">
        <v>86</v>
      </c>
      <c r="C3" s="30"/>
      <c r="D3" s="15"/>
      <c r="E3" s="26"/>
      <c r="F3" s="39" t="s">
        <v>97</v>
      </c>
      <c r="G3" s="73"/>
      <c r="H3" s="15"/>
      <c r="I3" s="15" t="s">
        <v>97</v>
      </c>
      <c r="J3" s="15"/>
      <c r="K3" s="15"/>
      <c r="L3" s="15"/>
      <c r="M3" s="26">
        <f>COUNTA(C3:L3)</f>
        <v>2</v>
      </c>
      <c r="N3" s="45"/>
      <c r="O3" s="73"/>
      <c r="P3" s="26"/>
      <c r="Q3" s="39"/>
      <c r="R3" s="73"/>
      <c r="S3" s="15"/>
      <c r="T3" s="26">
        <f>COUNTA(N3:S3)</f>
        <v>0</v>
      </c>
      <c r="U3" s="70"/>
      <c r="V3" s="34">
        <f>COUNTA(U3)</f>
        <v>0</v>
      </c>
      <c r="W3" s="7">
        <f>SUM(M3,T3,V3)</f>
        <v>2</v>
      </c>
    </row>
    <row r="4" spans="1:23" s="4" customFormat="1" ht="45" x14ac:dyDescent="0.25">
      <c r="A4" s="85">
        <v>2</v>
      </c>
      <c r="B4" s="80" t="s">
        <v>78</v>
      </c>
      <c r="C4" s="31" t="s">
        <v>97</v>
      </c>
      <c r="D4" s="17" t="s">
        <v>97</v>
      </c>
      <c r="E4" s="27"/>
      <c r="F4" s="40"/>
      <c r="G4" s="74" t="s">
        <v>97</v>
      </c>
      <c r="H4" s="17"/>
      <c r="I4" s="17" t="s">
        <v>97</v>
      </c>
      <c r="J4" s="17" t="s">
        <v>97</v>
      </c>
      <c r="K4" s="17" t="s">
        <v>97</v>
      </c>
      <c r="L4" s="17" t="s">
        <v>97</v>
      </c>
      <c r="M4" s="27">
        <f t="shared" ref="M4:M16" si="0">COUNTA(C4:L4)</f>
        <v>7</v>
      </c>
      <c r="N4" s="46"/>
      <c r="O4" s="74"/>
      <c r="P4" s="27"/>
      <c r="Q4" s="40"/>
      <c r="R4" s="74"/>
      <c r="S4" s="17"/>
      <c r="T4" s="27">
        <f t="shared" ref="T4:T16" si="1">COUNTA(N4:S4)</f>
        <v>0</v>
      </c>
      <c r="U4" s="71"/>
      <c r="V4" s="35">
        <f t="shared" ref="V4:V16" si="2">COUNTA(U4)</f>
        <v>0</v>
      </c>
      <c r="W4" s="7">
        <f t="shared" ref="W4:W16" si="3">SUM(M4,T4,V4)</f>
        <v>7</v>
      </c>
    </row>
    <row r="5" spans="1:23" s="4" customFormat="1" ht="120" x14ac:dyDescent="0.25">
      <c r="A5" s="85">
        <v>3</v>
      </c>
      <c r="B5" s="81" t="s">
        <v>87</v>
      </c>
      <c r="C5" s="31" t="s">
        <v>97</v>
      </c>
      <c r="D5" s="17" t="s">
        <v>97</v>
      </c>
      <c r="E5" s="27" t="s">
        <v>97</v>
      </c>
      <c r="F5" s="40" t="s">
        <v>97</v>
      </c>
      <c r="G5" s="74" t="s">
        <v>97</v>
      </c>
      <c r="H5" s="17" t="s">
        <v>97</v>
      </c>
      <c r="I5" s="17" t="s">
        <v>97</v>
      </c>
      <c r="J5" s="17" t="s">
        <v>97</v>
      </c>
      <c r="K5" s="17" t="s">
        <v>97</v>
      </c>
      <c r="L5" s="17" t="s">
        <v>97</v>
      </c>
      <c r="M5" s="27">
        <f t="shared" si="0"/>
        <v>10</v>
      </c>
      <c r="N5" s="46"/>
      <c r="O5" s="27"/>
      <c r="P5" s="27"/>
      <c r="Q5" s="40"/>
      <c r="R5" s="74"/>
      <c r="S5" s="17"/>
      <c r="T5" s="27">
        <f t="shared" si="1"/>
        <v>0</v>
      </c>
      <c r="U5" s="71"/>
      <c r="V5" s="35">
        <f t="shared" si="2"/>
        <v>0</v>
      </c>
      <c r="W5" s="7">
        <f t="shared" si="3"/>
        <v>10</v>
      </c>
    </row>
    <row r="6" spans="1:23" s="4" customFormat="1" ht="60" x14ac:dyDescent="0.25">
      <c r="A6" s="85">
        <v>4</v>
      </c>
      <c r="B6" s="80" t="s">
        <v>93</v>
      </c>
      <c r="C6" s="31" t="s">
        <v>97</v>
      </c>
      <c r="D6" s="17" t="s">
        <v>97</v>
      </c>
      <c r="E6" s="27"/>
      <c r="F6" s="40"/>
      <c r="G6" s="74" t="s">
        <v>97</v>
      </c>
      <c r="H6" s="17" t="s">
        <v>97</v>
      </c>
      <c r="I6" s="17" t="s">
        <v>97</v>
      </c>
      <c r="J6" s="17" t="s">
        <v>97</v>
      </c>
      <c r="K6" s="17" t="s">
        <v>97</v>
      </c>
      <c r="L6" s="17"/>
      <c r="M6" s="27">
        <f t="shared" si="0"/>
        <v>7</v>
      </c>
      <c r="N6" s="46"/>
      <c r="O6" s="29" t="s">
        <v>97</v>
      </c>
      <c r="P6" s="29" t="s">
        <v>97</v>
      </c>
      <c r="Q6" s="40"/>
      <c r="R6" s="74"/>
      <c r="S6" s="17"/>
      <c r="T6" s="27">
        <f t="shared" si="1"/>
        <v>2</v>
      </c>
      <c r="U6" s="71"/>
      <c r="V6" s="35">
        <f t="shared" si="2"/>
        <v>0</v>
      </c>
      <c r="W6" s="7">
        <f t="shared" si="3"/>
        <v>9</v>
      </c>
    </row>
    <row r="7" spans="1:23" s="4" customFormat="1" ht="75" x14ac:dyDescent="0.25">
      <c r="A7" s="85">
        <v>5</v>
      </c>
      <c r="B7" s="80" t="s">
        <v>79</v>
      </c>
      <c r="C7" s="31" t="s">
        <v>97</v>
      </c>
      <c r="D7" s="17" t="s">
        <v>97</v>
      </c>
      <c r="E7" s="27" t="s">
        <v>97</v>
      </c>
      <c r="F7" s="40"/>
      <c r="G7" s="74"/>
      <c r="H7" s="17"/>
      <c r="I7" s="17" t="s">
        <v>97</v>
      </c>
      <c r="J7" s="17" t="s">
        <v>97</v>
      </c>
      <c r="K7" s="17"/>
      <c r="L7" s="17"/>
      <c r="M7" s="27">
        <f t="shared" si="0"/>
        <v>5</v>
      </c>
      <c r="N7" s="46"/>
      <c r="O7" s="29" t="s">
        <v>97</v>
      </c>
      <c r="P7" s="29" t="s">
        <v>97</v>
      </c>
      <c r="Q7" s="40"/>
      <c r="R7" s="74"/>
      <c r="S7" s="17"/>
      <c r="T7" s="27">
        <f t="shared" si="1"/>
        <v>2</v>
      </c>
      <c r="U7" s="71"/>
      <c r="V7" s="35">
        <f t="shared" si="2"/>
        <v>0</v>
      </c>
      <c r="W7" s="7">
        <f t="shared" si="3"/>
        <v>7</v>
      </c>
    </row>
    <row r="8" spans="1:23" s="4" customFormat="1" ht="45" x14ac:dyDescent="0.25">
      <c r="A8" s="85">
        <v>6</v>
      </c>
      <c r="B8" s="81" t="s">
        <v>81</v>
      </c>
      <c r="C8" s="31" t="s">
        <v>97</v>
      </c>
      <c r="D8" s="17"/>
      <c r="E8" s="27"/>
      <c r="F8" s="40"/>
      <c r="G8" s="74"/>
      <c r="H8" s="17" t="s">
        <v>97</v>
      </c>
      <c r="I8" s="17" t="s">
        <v>97</v>
      </c>
      <c r="J8" s="17"/>
      <c r="K8" s="17"/>
      <c r="L8" s="17" t="s">
        <v>97</v>
      </c>
      <c r="M8" s="27">
        <f t="shared" si="0"/>
        <v>4</v>
      </c>
      <c r="N8" s="46" t="s">
        <v>97</v>
      </c>
      <c r="O8" s="29" t="s">
        <v>97</v>
      </c>
      <c r="P8" s="29" t="s">
        <v>97</v>
      </c>
      <c r="Q8" s="40"/>
      <c r="R8" s="74" t="s">
        <v>97</v>
      </c>
      <c r="S8" s="17" t="s">
        <v>97</v>
      </c>
      <c r="T8" s="27">
        <f t="shared" si="1"/>
        <v>5</v>
      </c>
      <c r="U8" s="71"/>
      <c r="V8" s="35">
        <f t="shared" si="2"/>
        <v>0</v>
      </c>
      <c r="W8" s="7">
        <f t="shared" si="3"/>
        <v>9</v>
      </c>
    </row>
    <row r="9" spans="1:23" s="4" customFormat="1" ht="120" x14ac:dyDescent="0.25">
      <c r="A9" s="85">
        <v>7</v>
      </c>
      <c r="B9" s="80" t="s">
        <v>88</v>
      </c>
      <c r="C9" s="31" t="s">
        <v>97</v>
      </c>
      <c r="D9" s="17"/>
      <c r="E9" s="27"/>
      <c r="F9" s="40"/>
      <c r="G9" s="74"/>
      <c r="H9" s="17"/>
      <c r="I9" s="17"/>
      <c r="J9" s="17"/>
      <c r="K9" s="17"/>
      <c r="L9" s="17"/>
      <c r="M9" s="27">
        <f t="shared" si="0"/>
        <v>1</v>
      </c>
      <c r="N9" s="46" t="s">
        <v>97</v>
      </c>
      <c r="O9" s="27"/>
      <c r="P9" s="27"/>
      <c r="Q9" s="40"/>
      <c r="R9" s="74" t="s">
        <v>97</v>
      </c>
      <c r="S9" s="17" t="s">
        <v>97</v>
      </c>
      <c r="T9" s="27">
        <f t="shared" si="1"/>
        <v>3</v>
      </c>
      <c r="U9" s="71" t="s">
        <v>97</v>
      </c>
      <c r="V9" s="35">
        <f t="shared" si="2"/>
        <v>1</v>
      </c>
      <c r="W9" s="7">
        <f t="shared" si="3"/>
        <v>5</v>
      </c>
    </row>
    <row r="10" spans="1:23" s="4" customFormat="1" ht="75" x14ac:dyDescent="0.25">
      <c r="A10" s="85">
        <v>8</v>
      </c>
      <c r="B10" s="80" t="s">
        <v>83</v>
      </c>
      <c r="C10" s="31"/>
      <c r="D10" s="17"/>
      <c r="E10" s="27"/>
      <c r="F10" s="40"/>
      <c r="G10" s="74"/>
      <c r="H10" s="17"/>
      <c r="I10" s="17"/>
      <c r="J10" s="17"/>
      <c r="K10" s="17"/>
      <c r="L10" s="17"/>
      <c r="M10" s="27">
        <f t="shared" si="0"/>
        <v>0</v>
      </c>
      <c r="N10" s="46"/>
      <c r="O10" s="27"/>
      <c r="P10" s="27"/>
      <c r="Q10" s="40"/>
      <c r="R10" s="74" t="s">
        <v>97</v>
      </c>
      <c r="S10" s="17"/>
      <c r="T10" s="27">
        <f t="shared" si="1"/>
        <v>1</v>
      </c>
      <c r="U10" s="71" t="s">
        <v>97</v>
      </c>
      <c r="V10" s="35">
        <f t="shared" si="2"/>
        <v>1</v>
      </c>
      <c r="W10" s="7">
        <f t="shared" si="3"/>
        <v>2</v>
      </c>
    </row>
    <row r="11" spans="1:23" s="4" customFormat="1" ht="60" x14ac:dyDescent="0.25">
      <c r="A11" s="85">
        <v>9</v>
      </c>
      <c r="B11" s="80" t="s">
        <v>92</v>
      </c>
      <c r="C11" s="31" t="s">
        <v>97</v>
      </c>
      <c r="D11" s="17"/>
      <c r="E11" s="27" t="s">
        <v>97</v>
      </c>
      <c r="F11" s="40"/>
      <c r="G11" s="74" t="s">
        <v>97</v>
      </c>
      <c r="H11" s="17"/>
      <c r="I11" s="17"/>
      <c r="J11" s="17" t="s">
        <v>97</v>
      </c>
      <c r="K11" s="17" t="s">
        <v>97</v>
      </c>
      <c r="L11" s="17" t="s">
        <v>97</v>
      </c>
      <c r="M11" s="27">
        <f t="shared" si="0"/>
        <v>6</v>
      </c>
      <c r="N11" s="46" t="s">
        <v>97</v>
      </c>
      <c r="O11" s="27"/>
      <c r="P11" s="27"/>
      <c r="Q11" s="40"/>
      <c r="R11" s="74" t="s">
        <v>97</v>
      </c>
      <c r="S11" s="17"/>
      <c r="T11" s="27">
        <f t="shared" si="1"/>
        <v>2</v>
      </c>
      <c r="U11" s="71"/>
      <c r="V11" s="35">
        <f t="shared" si="2"/>
        <v>0</v>
      </c>
      <c r="W11" s="7">
        <f t="shared" si="3"/>
        <v>8</v>
      </c>
    </row>
    <row r="12" spans="1:23" s="4" customFormat="1" ht="60" x14ac:dyDescent="0.25">
      <c r="A12" s="85">
        <v>10</v>
      </c>
      <c r="B12" s="80" t="s">
        <v>82</v>
      </c>
      <c r="C12" s="31"/>
      <c r="D12" s="17"/>
      <c r="E12" s="27"/>
      <c r="F12" s="40"/>
      <c r="G12" s="74"/>
      <c r="H12" s="17"/>
      <c r="I12" s="17"/>
      <c r="J12" s="17"/>
      <c r="K12" s="17"/>
      <c r="L12" s="17" t="s">
        <v>97</v>
      </c>
      <c r="M12" s="27">
        <f t="shared" si="0"/>
        <v>1</v>
      </c>
      <c r="N12" s="46" t="s">
        <v>97</v>
      </c>
      <c r="O12" s="29" t="s">
        <v>97</v>
      </c>
      <c r="P12" s="29" t="s">
        <v>97</v>
      </c>
      <c r="Q12" s="40"/>
      <c r="R12" s="74" t="s">
        <v>97</v>
      </c>
      <c r="S12" s="17" t="s">
        <v>97</v>
      </c>
      <c r="T12" s="27">
        <f t="shared" si="1"/>
        <v>5</v>
      </c>
      <c r="U12" s="71"/>
      <c r="V12" s="35">
        <f t="shared" si="2"/>
        <v>0</v>
      </c>
      <c r="W12" s="7">
        <f t="shared" si="3"/>
        <v>6</v>
      </c>
    </row>
    <row r="13" spans="1:23" s="4" customFormat="1" ht="150" x14ac:dyDescent="0.25">
      <c r="A13" s="85">
        <v>11</v>
      </c>
      <c r="B13" s="80" t="s">
        <v>89</v>
      </c>
      <c r="C13" s="31" t="s">
        <v>97</v>
      </c>
      <c r="D13" s="17"/>
      <c r="E13" s="27"/>
      <c r="F13" s="40"/>
      <c r="G13" s="74"/>
      <c r="H13" s="17"/>
      <c r="I13" s="17" t="s">
        <v>97</v>
      </c>
      <c r="J13" s="17"/>
      <c r="K13" s="17"/>
      <c r="L13" s="17" t="s">
        <v>97</v>
      </c>
      <c r="M13" s="27">
        <f t="shared" si="0"/>
        <v>3</v>
      </c>
      <c r="N13" s="46"/>
      <c r="O13" s="29" t="s">
        <v>97</v>
      </c>
      <c r="P13" s="29" t="s">
        <v>97</v>
      </c>
      <c r="Q13" s="40"/>
      <c r="R13" s="74"/>
      <c r="S13" s="17"/>
      <c r="T13" s="27">
        <f t="shared" si="1"/>
        <v>2</v>
      </c>
      <c r="U13" s="71" t="s">
        <v>97</v>
      </c>
      <c r="V13" s="35">
        <f t="shared" si="2"/>
        <v>1</v>
      </c>
      <c r="W13" s="7">
        <f t="shared" si="3"/>
        <v>6</v>
      </c>
    </row>
    <row r="14" spans="1:23" s="4" customFormat="1" ht="90" x14ac:dyDescent="0.25">
      <c r="A14" s="85">
        <v>12</v>
      </c>
      <c r="B14" s="80" t="s">
        <v>80</v>
      </c>
      <c r="C14" s="31"/>
      <c r="D14" s="17"/>
      <c r="E14" s="27"/>
      <c r="F14" s="40"/>
      <c r="G14" s="74"/>
      <c r="H14" s="17"/>
      <c r="I14" s="17" t="s">
        <v>97</v>
      </c>
      <c r="J14" s="17"/>
      <c r="K14" s="17"/>
      <c r="L14" s="17"/>
      <c r="M14" s="27">
        <f t="shared" si="0"/>
        <v>1</v>
      </c>
      <c r="N14" s="46"/>
      <c r="O14" s="29" t="s">
        <v>97</v>
      </c>
      <c r="P14" s="29" t="s">
        <v>97</v>
      </c>
      <c r="Q14" s="40"/>
      <c r="R14" s="74"/>
      <c r="S14" s="17" t="s">
        <v>97</v>
      </c>
      <c r="T14" s="27">
        <f t="shared" si="1"/>
        <v>3</v>
      </c>
      <c r="U14" s="71"/>
      <c r="V14" s="35">
        <f t="shared" si="2"/>
        <v>0</v>
      </c>
      <c r="W14" s="7">
        <f t="shared" si="3"/>
        <v>4</v>
      </c>
    </row>
    <row r="15" spans="1:23" s="4" customFormat="1" ht="135" x14ac:dyDescent="0.25">
      <c r="A15" s="85">
        <v>13</v>
      </c>
      <c r="B15" s="80" t="s">
        <v>90</v>
      </c>
      <c r="C15" s="31"/>
      <c r="D15" s="17"/>
      <c r="E15" s="27"/>
      <c r="F15" s="40"/>
      <c r="G15" s="74"/>
      <c r="H15" s="17"/>
      <c r="I15" s="17"/>
      <c r="J15" s="17" t="s">
        <v>97</v>
      </c>
      <c r="K15" s="17"/>
      <c r="L15" s="17"/>
      <c r="M15" s="27">
        <f t="shared" si="0"/>
        <v>1</v>
      </c>
      <c r="N15" s="46" t="s">
        <v>97</v>
      </c>
      <c r="O15" s="29" t="s">
        <v>97</v>
      </c>
      <c r="P15" s="29" t="s">
        <v>97</v>
      </c>
      <c r="Q15" s="40" t="s">
        <v>97</v>
      </c>
      <c r="R15" s="74"/>
      <c r="S15" s="17"/>
      <c r="T15" s="27">
        <f t="shared" si="1"/>
        <v>4</v>
      </c>
      <c r="U15" s="71" t="s">
        <v>97</v>
      </c>
      <c r="V15" s="35">
        <f t="shared" si="2"/>
        <v>1</v>
      </c>
      <c r="W15" s="7">
        <f t="shared" si="3"/>
        <v>6</v>
      </c>
    </row>
    <row r="16" spans="1:23" s="4" customFormat="1" ht="105.75" thickBot="1" x14ac:dyDescent="0.3">
      <c r="A16" s="86">
        <v>14</v>
      </c>
      <c r="B16" s="82" t="s">
        <v>91</v>
      </c>
      <c r="C16" s="32"/>
      <c r="D16" s="20"/>
      <c r="E16" s="28"/>
      <c r="F16" s="41"/>
      <c r="G16" s="75"/>
      <c r="H16" s="20"/>
      <c r="I16" s="20" t="s">
        <v>97</v>
      </c>
      <c r="J16" s="20"/>
      <c r="K16" s="20"/>
      <c r="L16" s="20"/>
      <c r="M16" s="28">
        <f t="shared" si="0"/>
        <v>1</v>
      </c>
      <c r="N16" s="47"/>
      <c r="O16" s="28"/>
      <c r="P16" s="28"/>
      <c r="Q16" s="41"/>
      <c r="R16" s="75"/>
      <c r="S16" s="20"/>
      <c r="T16" s="28">
        <f t="shared" si="1"/>
        <v>0</v>
      </c>
      <c r="U16" s="72" t="s">
        <v>97</v>
      </c>
      <c r="V16" s="36">
        <f t="shared" si="2"/>
        <v>1</v>
      </c>
      <c r="W16" s="7">
        <f t="shared" si="3"/>
        <v>2</v>
      </c>
    </row>
    <row r="17" spans="3:23" ht="27" thickTop="1" x14ac:dyDescent="0.4">
      <c r="C17" s="6">
        <f t="shared" ref="C17:L17" si="4">SUBTOTAL(3,C3:C16)</f>
        <v>8</v>
      </c>
      <c r="D17" s="6">
        <f t="shared" si="4"/>
        <v>4</v>
      </c>
      <c r="E17" s="6">
        <f t="shared" si="4"/>
        <v>3</v>
      </c>
      <c r="F17" s="6">
        <f t="shared" si="4"/>
        <v>2</v>
      </c>
      <c r="G17" s="6">
        <f t="shared" si="4"/>
        <v>4</v>
      </c>
      <c r="H17" s="6">
        <f t="shared" si="4"/>
        <v>3</v>
      </c>
      <c r="I17" s="6">
        <f t="shared" si="4"/>
        <v>9</v>
      </c>
      <c r="J17" s="6">
        <f t="shared" si="4"/>
        <v>6</v>
      </c>
      <c r="K17" s="6">
        <f t="shared" si="4"/>
        <v>4</v>
      </c>
      <c r="L17" s="6">
        <f t="shared" si="4"/>
        <v>6</v>
      </c>
      <c r="M17" s="6">
        <f>SUM(C17:L17)</f>
        <v>49</v>
      </c>
      <c r="N17" s="6">
        <f t="shared" ref="N17:S17" si="5">SUBTOTAL(3,N3:N16)</f>
        <v>5</v>
      </c>
      <c r="O17" s="6">
        <f t="shared" si="5"/>
        <v>7</v>
      </c>
      <c r="P17" s="6">
        <f t="shared" si="5"/>
        <v>7</v>
      </c>
      <c r="Q17" s="6">
        <f t="shared" si="5"/>
        <v>1</v>
      </c>
      <c r="R17" s="6">
        <f t="shared" si="5"/>
        <v>5</v>
      </c>
      <c r="S17" s="6">
        <f t="shared" si="5"/>
        <v>4</v>
      </c>
      <c r="T17" s="6">
        <f>SUM(N17:S17)</f>
        <v>29</v>
      </c>
      <c r="U17" s="6">
        <f>SUBTOTAL(3,U3:U16)</f>
        <v>5</v>
      </c>
      <c r="V17" s="6">
        <f>U17</f>
        <v>5</v>
      </c>
      <c r="W17" s="7">
        <f>SUM(W3:W16)</f>
        <v>83</v>
      </c>
    </row>
  </sheetData>
  <mergeCells count="4">
    <mergeCell ref="U1:V1"/>
    <mergeCell ref="A1:B1"/>
    <mergeCell ref="C1:M1"/>
    <mergeCell ref="N1:T1"/>
  </mergeCells>
  <pageMargins left="0.70866141732283472" right="0.70866141732283472" top="0.74803149606299213" bottom="0.74803149606299213" header="0.31496062992125984" footer="0.31496062992125984"/>
  <pageSetup paperSize="8" scale="2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Synthèse 3A S5</vt:lpstr>
      <vt:lpstr>Synthèse 3A S6</vt:lpstr>
      <vt:lpstr>Synthèse 4A S7</vt:lpstr>
      <vt:lpstr>Synthèse 4A S8</vt:lpstr>
      <vt:lpstr>Synthèse 5A S9 et S10</vt:lpstr>
      <vt:lpstr>'Synthèse 3A S5'!Zone_d_impression</vt:lpstr>
      <vt:lpstr>'Synthèse 3A S6'!Zone_d_impression</vt:lpstr>
      <vt:lpstr>'Synthèse 4A S8'!Zone_d_impression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Botella Aurore</cp:lastModifiedBy>
  <cp:revision>46</cp:revision>
  <cp:lastPrinted>2023-10-04T09:29:47Z</cp:lastPrinted>
  <dcterms:created xsi:type="dcterms:W3CDTF">2015-06-05T18:19:34Z</dcterms:created>
  <dcterms:modified xsi:type="dcterms:W3CDTF">2023-11-20T08:20:10Z</dcterms:modified>
</cp:coreProperties>
</file>